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rav Jayswal\Desktop\"/>
    </mc:Choice>
  </mc:AlternateContent>
  <bookViews>
    <workbookView xWindow="0" yWindow="0" windowWidth="23040" windowHeight="8904" tabRatio="835"/>
  </bookViews>
  <sheets>
    <sheet name="Summary" sheetId="11" r:id="rId1"/>
    <sheet name="SCH A" sheetId="13" r:id="rId2"/>
    <sheet name="SCH B" sheetId="14" r:id="rId3"/>
    <sheet name="SCH C" sheetId="15" r:id="rId4"/>
    <sheet name="SCH D" sheetId="16" r:id="rId5"/>
    <sheet name="SCH E" sheetId="17" r:id="rId6"/>
    <sheet name="SCH F" sheetId="18" r:id="rId7"/>
    <sheet name="SCH G" sheetId="19" r:id="rId8"/>
    <sheet name="SCH H" sheetId="20" r:id="rId9"/>
    <sheet name="SCH I" sheetId="21" r:id="rId10"/>
    <sheet name="SCH J" sheetId="22" r:id="rId11"/>
    <sheet name="SCH K" sheetId="23" r:id="rId12"/>
    <sheet name="SCH L" sheetId="24" r:id="rId13"/>
    <sheet name="SCH M" sheetId="26" r:id="rId14"/>
    <sheet name="SCH N" sheetId="25" r:id="rId15"/>
  </sheets>
  <definedNames>
    <definedName name="_xlnm._FilterDatabase" localSheetId="1" hidden="1">'SCH A'!$B$3:$D$17</definedName>
    <definedName name="_xlnm._FilterDatabase" localSheetId="2" hidden="1">'SCH B'!$B$3:$D$11</definedName>
    <definedName name="_xlnm._FilterDatabase" localSheetId="3" hidden="1">'SCH C'!$B$3:$D$13</definedName>
    <definedName name="_xlnm._FilterDatabase" localSheetId="4" hidden="1">'SCH D'!$B$3:$D$11</definedName>
    <definedName name="_xlnm._FilterDatabase" localSheetId="5" hidden="1">'SCH E'!$B$3:$D$9</definedName>
    <definedName name="_xlnm._FilterDatabase" localSheetId="6" hidden="1">'SCH F'!$B$3:$D$7</definedName>
    <definedName name="_xlnm._FilterDatabase" localSheetId="7" hidden="1">'SCH G'!$B$3:$D$9</definedName>
    <definedName name="_xlnm._FilterDatabase" localSheetId="8" hidden="1">'SCH H'!$B$3:$D$8</definedName>
    <definedName name="_xlnm._FilterDatabase" localSheetId="9" hidden="1">'SCH I'!$B$3:$D$8</definedName>
    <definedName name="_xlnm._FilterDatabase" localSheetId="10" hidden="1">'SCH J'!$B$3:$D$9</definedName>
    <definedName name="_xlnm._FilterDatabase" localSheetId="11" hidden="1">'SCH K'!$B$3:$D$9</definedName>
    <definedName name="_xlnm._FilterDatabase" localSheetId="12" hidden="1">'SCH L'!$B$3:$D$25</definedName>
    <definedName name="_xlnm._FilterDatabase" localSheetId="13" hidden="1">'SCH M'!$B$3:$D$14</definedName>
    <definedName name="_xlnm._FilterDatabase" localSheetId="14" hidden="1">'SCH N'!$B$3:$D$11</definedName>
    <definedName name="_xlnm.Print_Titles" localSheetId="1">'SCH A'!$3:$4</definedName>
    <definedName name="_xlnm.Print_Titles" localSheetId="2">'SCH B'!$3:$4</definedName>
    <definedName name="_xlnm.Print_Titles" localSheetId="3">'SCH C'!$3:$4</definedName>
    <definedName name="_xlnm.Print_Titles" localSheetId="4">'SCH D'!$3:$4</definedName>
    <definedName name="_xlnm.Print_Titles" localSheetId="5">'SCH E'!$3:$4</definedName>
    <definedName name="_xlnm.Print_Titles" localSheetId="6">'SCH F'!$3:$4</definedName>
    <definedName name="_xlnm.Print_Titles" localSheetId="7">'SCH G'!$3:$4</definedName>
    <definedName name="_xlnm.Print_Titles" localSheetId="8">'SCH H'!$3:$4</definedName>
    <definedName name="_xlnm.Print_Titles" localSheetId="9">'SCH I'!$3:$4</definedName>
    <definedName name="_xlnm.Print_Titles" localSheetId="10">'SCH J'!$3:$4</definedName>
    <definedName name="_xlnm.Print_Titles" localSheetId="11">'SCH K'!$3:$4</definedName>
    <definedName name="_xlnm.Print_Titles" localSheetId="12">'SCH L'!$3:$4</definedName>
    <definedName name="_xlnm.Print_Titles" localSheetId="13">'SCH M'!$3:$4</definedName>
    <definedName name="_xlnm.Print_Titles" localSheetId="14">'SCH 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1" l="1"/>
  <c r="D11" i="11"/>
  <c r="C12" i="11" l="1"/>
  <c r="C13" i="11"/>
  <c r="D23" i="11" l="1"/>
  <c r="C24" i="11"/>
  <c r="E14" i="11" l="1"/>
  <c r="D12" i="11"/>
  <c r="I9" i="19" l="1"/>
  <c r="J9" i="19"/>
  <c r="I7" i="19"/>
  <c r="I8" i="19"/>
  <c r="I6" i="19"/>
  <c r="I11" i="14"/>
  <c r="J11" i="14"/>
  <c r="I13" i="15"/>
  <c r="J13" i="15"/>
  <c r="J11" i="16"/>
  <c r="I7" i="16"/>
  <c r="J7" i="16"/>
  <c r="I8" i="16"/>
  <c r="J8" i="16"/>
  <c r="I9" i="16"/>
  <c r="J9" i="16"/>
  <c r="I10" i="16"/>
  <c r="J10" i="16"/>
  <c r="J6" i="16"/>
  <c r="I6" i="16"/>
  <c r="I7" i="15"/>
  <c r="J7" i="15"/>
  <c r="I8" i="15"/>
  <c r="J8" i="15"/>
  <c r="I9" i="15"/>
  <c r="J9" i="15"/>
  <c r="I10" i="15"/>
  <c r="J10" i="15"/>
  <c r="I11" i="15"/>
  <c r="J11" i="15"/>
  <c r="I12" i="15"/>
  <c r="J12" i="15"/>
  <c r="J6" i="15"/>
  <c r="I6" i="15"/>
  <c r="J6" i="14"/>
  <c r="J7" i="14"/>
  <c r="J8" i="14"/>
  <c r="J9" i="14"/>
  <c r="J10" i="14"/>
  <c r="I7" i="14"/>
  <c r="I8" i="14"/>
  <c r="I9" i="14"/>
  <c r="I10" i="14"/>
  <c r="I6" i="14"/>
  <c r="D17" i="11"/>
  <c r="H7" i="25"/>
  <c r="H8" i="25"/>
  <c r="H9" i="25"/>
  <c r="H10" i="25"/>
  <c r="H6" i="25"/>
  <c r="H7" i="26"/>
  <c r="H8" i="26"/>
  <c r="H9" i="26"/>
  <c r="H10" i="26"/>
  <c r="H11" i="26"/>
  <c r="H12" i="26"/>
  <c r="H13" i="26"/>
  <c r="H6" i="26"/>
  <c r="H7" i="24"/>
  <c r="H8" i="24"/>
  <c r="H9" i="24"/>
  <c r="H10" i="24"/>
  <c r="H11" i="24"/>
  <c r="H12" i="24"/>
  <c r="H13" i="24"/>
  <c r="H14" i="24"/>
  <c r="H15" i="24"/>
  <c r="H16" i="24"/>
  <c r="H17" i="24"/>
  <c r="H18" i="24"/>
  <c r="H19" i="24"/>
  <c r="H20" i="24"/>
  <c r="H21" i="24"/>
  <c r="H22" i="24"/>
  <c r="H23" i="24"/>
  <c r="H24" i="24"/>
  <c r="H6" i="24"/>
  <c r="H7" i="23"/>
  <c r="H8" i="23"/>
  <c r="H6" i="23"/>
  <c r="H7" i="22"/>
  <c r="H8" i="22"/>
  <c r="H6" i="22"/>
  <c r="H7" i="21"/>
  <c r="H6" i="21"/>
  <c r="H7" i="20"/>
  <c r="H6" i="20"/>
  <c r="H7" i="19"/>
  <c r="H8" i="19"/>
  <c r="H6" i="19"/>
  <c r="H9" i="19" s="1"/>
  <c r="C17" i="11" s="1"/>
  <c r="H6" i="18"/>
  <c r="H7" i="18" s="1"/>
  <c r="C16" i="11" s="1"/>
  <c r="H7" i="17"/>
  <c r="H8" i="17"/>
  <c r="H6" i="17"/>
  <c r="H7" i="16"/>
  <c r="H8" i="16"/>
  <c r="H9" i="16"/>
  <c r="H10" i="16"/>
  <c r="H6" i="16"/>
  <c r="H7" i="15"/>
  <c r="H8" i="15"/>
  <c r="H9" i="15"/>
  <c r="H10" i="15"/>
  <c r="H11" i="15"/>
  <c r="H12" i="15"/>
  <c r="H6" i="15"/>
  <c r="H7" i="14"/>
  <c r="H8" i="14"/>
  <c r="H9" i="14"/>
  <c r="H10" i="14"/>
  <c r="H6" i="14"/>
  <c r="H11" i="14" s="1"/>
  <c r="H7" i="13"/>
  <c r="H8" i="13"/>
  <c r="H8" i="21" l="1"/>
  <c r="C19" i="11" s="1"/>
  <c r="H14" i="26"/>
  <c r="C23" i="11" s="1"/>
  <c r="I11" i="16"/>
  <c r="H11" i="25"/>
  <c r="H25" i="24"/>
  <c r="C22" i="11" s="1"/>
  <c r="H9" i="23"/>
  <c r="C21" i="11" s="1"/>
  <c r="H9" i="22"/>
  <c r="C20" i="11" s="1"/>
  <c r="H8" i="20"/>
  <c r="C18" i="11" s="1"/>
  <c r="H9" i="17"/>
  <c r="C15" i="11" s="1"/>
  <c r="H11" i="16"/>
  <c r="C14" i="11" s="1"/>
  <c r="H13" i="15"/>
  <c r="I6" i="13"/>
  <c r="H6" i="13"/>
  <c r="A7" i="17" l="1"/>
  <c r="A8" i="17" s="1"/>
  <c r="A7" i="14"/>
  <c r="A8" i="14" s="1"/>
  <c r="A9" i="14" s="1"/>
  <c r="A10" i="14" s="1"/>
  <c r="J13" i="26"/>
  <c r="I12" i="26"/>
  <c r="J10" i="26"/>
  <c r="J9" i="26"/>
  <c r="J8" i="26"/>
  <c r="J7" i="26"/>
  <c r="J6" i="26"/>
  <c r="J5" i="26"/>
  <c r="I5" i="26"/>
  <c r="H5" i="26"/>
  <c r="A7" i="26"/>
  <c r="A8" i="26" s="1"/>
  <c r="A9" i="26" s="1"/>
  <c r="A10" i="26" s="1"/>
  <c r="A11" i="26" s="1"/>
  <c r="A12" i="26" s="1"/>
  <c r="A13" i="26" s="1"/>
  <c r="J10" i="25"/>
  <c r="J9" i="25"/>
  <c r="I8" i="25"/>
  <c r="J7" i="25"/>
  <c r="I7" i="25"/>
  <c r="J6" i="25"/>
  <c r="J5" i="25"/>
  <c r="I5" i="25"/>
  <c r="H5" i="25"/>
  <c r="A7" i="25"/>
  <c r="A8" i="25" s="1"/>
  <c r="A9" i="25" s="1"/>
  <c r="A10" i="25" s="1"/>
  <c r="J24" i="24"/>
  <c r="J23" i="24"/>
  <c r="J22" i="24"/>
  <c r="J21" i="24"/>
  <c r="I21" i="24"/>
  <c r="J20" i="24"/>
  <c r="J19" i="24"/>
  <c r="J17" i="24"/>
  <c r="J16" i="24"/>
  <c r="I16" i="24"/>
  <c r="J15" i="24"/>
  <c r="I14" i="24"/>
  <c r="J13" i="24"/>
  <c r="I13" i="24"/>
  <c r="J11" i="24"/>
  <c r="I11" i="24"/>
  <c r="J10" i="24"/>
  <c r="I10" i="24"/>
  <c r="J9" i="24"/>
  <c r="I8" i="24"/>
  <c r="J6" i="24"/>
  <c r="J5" i="24"/>
  <c r="I5" i="24"/>
  <c r="H5" i="24"/>
  <c r="A7" i="24"/>
  <c r="A8" i="24" s="1"/>
  <c r="A9" i="24" s="1"/>
  <c r="A10" i="24" s="1"/>
  <c r="A13" i="24" s="1"/>
  <c r="A16" i="24" s="1"/>
  <c r="A19" i="24" s="1"/>
  <c r="A20" i="24" s="1"/>
  <c r="A21" i="24" s="1"/>
  <c r="A24" i="24" s="1"/>
  <c r="J8" i="23"/>
  <c r="I7" i="23"/>
  <c r="I6" i="23"/>
  <c r="J5" i="23"/>
  <c r="I5" i="23"/>
  <c r="H5" i="23"/>
  <c r="A7" i="23"/>
  <c r="A8" i="23" s="1"/>
  <c r="I8" i="22"/>
  <c r="J7" i="22"/>
  <c r="I6" i="22"/>
  <c r="J5" i="22"/>
  <c r="I5" i="22"/>
  <c r="H5" i="22"/>
  <c r="A7" i="22"/>
  <c r="A8" i="22" s="1"/>
  <c r="J5" i="21"/>
  <c r="I5" i="21"/>
  <c r="H5" i="21"/>
  <c r="A7" i="21"/>
  <c r="J6" i="20"/>
  <c r="J5" i="20"/>
  <c r="I5" i="20"/>
  <c r="H5" i="20"/>
  <c r="A7" i="20"/>
  <c r="J6" i="19"/>
  <c r="J5" i="19"/>
  <c r="I5" i="19"/>
  <c r="H5" i="19"/>
  <c r="A7" i="19"/>
  <c r="A8" i="19" s="1"/>
  <c r="J5" i="18"/>
  <c r="I5" i="18"/>
  <c r="H5" i="18"/>
  <c r="J7" i="17"/>
  <c r="I6" i="17"/>
  <c r="A7" i="16"/>
  <c r="A10" i="16" s="1"/>
  <c r="A7" i="15"/>
  <c r="A8" i="15" s="1"/>
  <c r="A9" i="15" s="1"/>
  <c r="A10" i="15" s="1"/>
  <c r="A11" i="15" s="1"/>
  <c r="A12" i="15" s="1"/>
  <c r="J6" i="23" l="1"/>
  <c r="J9" i="23" s="1"/>
  <c r="E21" i="11" s="1"/>
  <c r="I7" i="22"/>
  <c r="J8" i="22"/>
  <c r="J8" i="17"/>
  <c r="I8" i="17"/>
  <c r="J7" i="19"/>
  <c r="J8" i="19"/>
  <c r="I6" i="20"/>
  <c r="I6" i="21"/>
  <c r="I7" i="21"/>
  <c r="J7" i="21"/>
  <c r="J6" i="22"/>
  <c r="I9" i="22"/>
  <c r="D20" i="11" s="1"/>
  <c r="J7" i="23"/>
  <c r="I8" i="23"/>
  <c r="I9" i="23" s="1"/>
  <c r="D21" i="11" s="1"/>
  <c r="J14" i="24"/>
  <c r="I17" i="24"/>
  <c r="I12" i="24"/>
  <c r="J12" i="24"/>
  <c r="I18" i="24"/>
  <c r="J18" i="24"/>
  <c r="I6" i="24"/>
  <c r="I9" i="24"/>
  <c r="I19" i="24"/>
  <c r="I15" i="24"/>
  <c r="J8" i="24"/>
  <c r="I10" i="26"/>
  <c r="I6" i="26"/>
  <c r="I11" i="26"/>
  <c r="I9" i="26"/>
  <c r="J12" i="26"/>
  <c r="I8" i="26"/>
  <c r="J11" i="26"/>
  <c r="J14" i="26" s="1"/>
  <c r="E23" i="11" s="1"/>
  <c r="I13" i="26"/>
  <c r="I7" i="26"/>
  <c r="J8" i="25"/>
  <c r="J11" i="25" s="1"/>
  <c r="E24" i="11" s="1"/>
  <c r="I10" i="25"/>
  <c r="I9" i="25"/>
  <c r="I6" i="25"/>
  <c r="I7" i="24"/>
  <c r="I20" i="24"/>
  <c r="I22" i="24"/>
  <c r="J7" i="24"/>
  <c r="I24" i="24"/>
  <c r="I23" i="24"/>
  <c r="J6" i="21"/>
  <c r="I7" i="20"/>
  <c r="J7" i="20"/>
  <c r="J8" i="20" s="1"/>
  <c r="E18" i="11" s="1"/>
  <c r="I6" i="18"/>
  <c r="I7" i="18" s="1"/>
  <c r="D16" i="11" s="1"/>
  <c r="J6" i="18"/>
  <c r="J7" i="18" s="1"/>
  <c r="E16" i="11" s="1"/>
  <c r="J6" i="17"/>
  <c r="J9" i="17" s="1"/>
  <c r="E15" i="11" s="1"/>
  <c r="I7" i="17"/>
  <c r="I9" i="17" s="1"/>
  <c r="D15" i="11" s="1"/>
  <c r="E13" i="11"/>
  <c r="I8" i="20" l="1"/>
  <c r="D18" i="11" s="1"/>
  <c r="J9" i="22"/>
  <c r="E20" i="11" s="1"/>
  <c r="J8" i="21"/>
  <c r="E19" i="11" s="1"/>
  <c r="E17" i="11"/>
  <c r="D14" i="11"/>
  <c r="I8" i="21"/>
  <c r="D19" i="11" s="1"/>
  <c r="J25" i="24"/>
  <c r="E22" i="11" s="1"/>
  <c r="I25" i="24"/>
  <c r="D22" i="11" s="1"/>
  <c r="I14" i="26"/>
  <c r="I11" i="25"/>
  <c r="D24" i="11" s="1"/>
  <c r="E12" i="11"/>
  <c r="D13" i="11"/>
  <c r="A7" i="13" l="1"/>
  <c r="A8" i="13" s="1"/>
  <c r="A9" i="13" s="1"/>
  <c r="A10" i="13" s="1"/>
  <c r="A13" i="13" s="1"/>
  <c r="A14" i="13" s="1"/>
  <c r="A15" i="13" s="1"/>
  <c r="A16" i="13" s="1"/>
  <c r="J10" i="13" l="1"/>
  <c r="I10" i="13"/>
  <c r="H10" i="13"/>
  <c r="I9" i="13" l="1"/>
  <c r="J9" i="13" l="1"/>
  <c r="H9" i="13"/>
  <c r="J14" i="13" l="1"/>
  <c r="H13" i="13"/>
  <c r="H16" i="13"/>
  <c r="J15" i="13"/>
  <c r="J8" i="13"/>
  <c r="I8" i="13"/>
  <c r="I7" i="13"/>
  <c r="J16" i="13"/>
  <c r="J13" i="13" l="1"/>
  <c r="J7" i="13"/>
  <c r="I13" i="13"/>
  <c r="H15" i="13"/>
  <c r="I15" i="13"/>
  <c r="I16" i="13"/>
  <c r="I12" i="13"/>
  <c r="J6" i="13"/>
  <c r="H14" i="13"/>
  <c r="I14" i="13"/>
  <c r="J12" i="13"/>
  <c r="H12" i="13" l="1"/>
  <c r="H11" i="13"/>
  <c r="H17" i="13" s="1"/>
  <c r="I11" i="13" l="1"/>
  <c r="J11" i="13"/>
  <c r="J17" i="13" s="1"/>
  <c r="E11" i="11" s="1"/>
  <c r="E25" i="11" s="1"/>
  <c r="I17" i="13" l="1"/>
  <c r="D25" i="11" s="1"/>
  <c r="C25" i="11"/>
</calcChain>
</file>

<file path=xl/sharedStrings.xml><?xml version="1.0" encoding="utf-8"?>
<sst xmlns="http://schemas.openxmlformats.org/spreadsheetml/2006/main" count="439" uniqueCount="173">
  <si>
    <t>SR. NO</t>
  </si>
  <si>
    <t>DESCRIPTION</t>
  </si>
  <si>
    <t>A</t>
  </si>
  <si>
    <t>EXCAVATION, DISMANTLING AND DEMOLITION</t>
  </si>
  <si>
    <t>B</t>
  </si>
  <si>
    <t>STORM WATER DRAIN</t>
  </si>
  <si>
    <t>C</t>
  </si>
  <si>
    <t>SUB BASE FOR FOOTH PATH, PAVER BLOCK,CYCLE TRACK, KERB STONE AND ROADWORK</t>
  </si>
  <si>
    <t>D</t>
  </si>
  <si>
    <t>PAVER BLOCK IN WALK WAY ,PARKING AND FOOTHPATH</t>
  </si>
  <si>
    <t>E</t>
  </si>
  <si>
    <t>KERBSTONE</t>
  </si>
  <si>
    <t>F</t>
  </si>
  <si>
    <t>BARRICADDING</t>
  </si>
  <si>
    <t>G</t>
  </si>
  <si>
    <t>CYCLE TRACK</t>
  </si>
  <si>
    <t>H</t>
  </si>
  <si>
    <t>RCC RAMPS</t>
  </si>
  <si>
    <t>I</t>
  </si>
  <si>
    <t>ROAD MARKING</t>
  </si>
  <si>
    <t>J</t>
  </si>
  <si>
    <t>STREET FURNITURE</t>
  </si>
  <si>
    <t>K</t>
  </si>
  <si>
    <t>ROAD SIGNAGE</t>
  </si>
  <si>
    <t>L</t>
  </si>
  <si>
    <t>STREET LIGHT</t>
  </si>
  <si>
    <t>M</t>
  </si>
  <si>
    <t>GARDENNING AND LANDSCAPING</t>
  </si>
  <si>
    <t xml:space="preserve">N </t>
  </si>
  <si>
    <t>MISCELLANEOUS</t>
  </si>
  <si>
    <t>SUB TOTAL</t>
  </si>
  <si>
    <t>A:-DISMENTLING, DEMOLITION AND EXCAVATION</t>
  </si>
  <si>
    <t>Taking out existing CC interlocking paver blocks from footpath/ central verge, including removal of mortar etc., disposal of unserviceable material to the dumping ground, for which payment shall be made separately and stacking of serviceable material within 50 metre lead as per direction of Engineer-in-Charge.</t>
  </si>
  <si>
    <t>Taking out existing kerb stones of all types from footpath/ central verge, including removal of mortar etc., disposal of unserviceable material to the dumping ground, for which payment shall be made separately and stacking of serviceable material within 50 metre lead as per direction of Engineer-in-Charge.</t>
  </si>
  <si>
    <r>
      <t>Dismantling manually/ by mechanical means including stacking of serviceable material and disposal of unserviceable material within 50 metres lead as per direction of Engineer-in-charge :-</t>
    </r>
    <r>
      <rPr>
        <b/>
        <sz val="10"/>
        <color theme="1"/>
        <rFont val="Calibri"/>
        <family val="2"/>
        <scheme val="minor"/>
      </rPr>
      <t xml:space="preserve"> (15.43.2)</t>
    </r>
    <r>
      <rPr>
        <sz val="10"/>
        <color theme="1"/>
        <rFont val="Calibri"/>
        <family val="2"/>
        <scheme val="minor"/>
      </rPr>
      <t>:-bituminous road</t>
    </r>
  </si>
  <si>
    <t>Dismentling barbed wire in fencing including making rolls and also including dismentling fencing posts including all earth work concrete in base and making good the disturbed ground stacking useful materials as directed and disposing as directed and disposing of the unserviceable materials with all lead and lift.</t>
  </si>
  <si>
    <t>Disposal of moorum/building rubbish/ malba/ similar unserviceable, dismantled or waste material by mechanical transport including loading, transporting, unloading to approved municipal dumping ground for lead upto 5 km for all lifts, complete as per directions of Engineer-in-charge. The rates will be applicable to net quantities after deduction of prescribed percentage for voids mentioned in the specification under sub head "Carriage of Materials"</t>
  </si>
  <si>
    <t xml:space="preserve">Disposal of Earth  </t>
  </si>
  <si>
    <t xml:space="preserve">Disposal of Soling Stone </t>
  </si>
  <si>
    <t>Removing existing street light pole with bracket, insulator,lights,clamps including the dismentling the CC foundation and making the site clear by refilling the pit with excavated earth from  metro route  and transporting to govt. storage at gandhinagar</t>
  </si>
  <si>
    <t>Making trench in soft soil of suitable width of 90 cms. Deep for recovering the cable and backfilling the Same and making surface as normal ground.and transport recover cable to street light store.</t>
  </si>
  <si>
    <t>Earthwork in cuting in all sorts of soil and soft murrum including conveying and spreading the stuff, embankment as and where directed within 200 meters from the end of the cutting with all required lead and lift.</t>
  </si>
  <si>
    <t>Rolling and consolidation of soling including filling in depression which occur during the process, with power roler 8 tonne to 12 tonne</t>
  </si>
  <si>
    <t>B:- STROM WATER</t>
  </si>
  <si>
    <t>Constructing brick masonry road gully chamber 500mmx450mmx600mm including 500mm x 450mmC.I.horizontal grating with frame complete.)</t>
  </si>
  <si>
    <t>Excavating trenches of required width for pipes, cables, etc including excavation for sockets, and dressing of sides, ramming of bottoms, depth upto 2.25 m, including getting out the excavated soil, and then returning the soil as required, in layers not exceeding 20 cm in depth, including consolidating each deposited layer by ramming, watering, etc. and disposing of surplus excavated soil as directed, within a lead of 50 m ( 2.10.1.3 ) Pipes, cables etc. exceeding 300 mm dia but not exceeding 600 mm
.</t>
  </si>
  <si>
    <t>Providing laying (to level or slopes) and jointing reinforced concrete Light duty non-pressure pipes I.S. class NP2 of the following internal diameter with collars and butt ends prepared for collar joints including testing of joints complete.(D) 300mm</t>
  </si>
  <si>
    <t>Providing laying (to level or slopes) and jointing reinforced concrete Light duty non-pressure pipes I.S. class NP2 of the following internal diameter with collars and butt ends prepared for collar joints including testing of joints complete.(G) 600mm</t>
  </si>
  <si>
    <t>Constructing brick masonry chamber for underground C.I. Inspection chamber and bends with bricks having crushing strength not less than 35Kg/Cm2 in C.M. 1:5 C.I. cover with frame (Light duty) 455mm x 610mm intenal dimensions total weight of cover with frame to be not less than 38Kg. (Wt. of cover 23 Kg.) and Wt. of frame 15Kg. ) (R.C.C. top slabe with 1:2:4 mix (1-cement :2- coarse sand :4-graded stone aggregate 20mm size) foundation concrete 1:5:10 inside plaster 15mm thick with cement mortar 1:3 finished smooth with a floating coat of neat cement on walls and bed concrete etc. complete.(ii) Inside dimensions 500mm x 700 mm and 450mm deep for pipe line with one or two inlets.(24017B) Extra over items 24016BA for every additional depth of 0.1M. of part thereof beyond 450mm depth for Brickmasonry chamber.(ii) for 500mm x 700mm size</t>
  </si>
  <si>
    <t>C:- SUB BASE FOR FOOTH PATH, PAVER BLOCK,CYCLE TRACK, KERB STONE AND ROADWORK</t>
  </si>
  <si>
    <t>Supplying of hard murrum 50mm to 150mm size.</t>
  </si>
  <si>
    <t>Spreading blindage or road crust filling the gaps in metal and leveling to camber and gradient as directed.(i)Murrum</t>
  </si>
  <si>
    <t>Rolling  and consolidation of soling including filling in depression which occur during the process,with power roler 8 tonne to 12 tonne.</t>
  </si>
  <si>
    <r>
      <t>Construction of granular sub-base by providing close graded Material conforming to specifications, mixing in a mechanical mix plant at OMC, 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Engineer-in-Charge.</t>
    </r>
    <r>
      <rPr>
        <b/>
        <sz val="10"/>
        <color theme="1"/>
        <rFont val="Calibri"/>
        <family val="2"/>
        <scheme val="minor"/>
      </rPr>
      <t xml:space="preserve"> (16.78.1)</t>
    </r>
    <r>
      <rPr>
        <sz val="10"/>
        <color theme="1"/>
        <rFont val="Calibri"/>
        <family val="2"/>
        <scheme val="minor"/>
      </rPr>
      <t xml:space="preserve"> With material conforming to Grade-I (size range 75 mm to 0.075 mm) having CBR Value-30</t>
    </r>
  </si>
  <si>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</si>
  <si>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r>
      <t xml:space="preserve">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 </t>
    </r>
    <r>
      <rPr>
        <b/>
        <sz val="10"/>
        <color theme="1"/>
        <rFont val="Calibri"/>
        <family val="2"/>
        <scheme val="minor"/>
      </rPr>
      <t>(16.54.1)</t>
    </r>
    <r>
      <rPr>
        <sz val="10"/>
        <color theme="1"/>
        <rFont val="Calibri"/>
        <family val="2"/>
        <scheme val="minor"/>
      </rPr>
      <t xml:space="preserve"> 50 to 100 mm average compacted thickness with bitumen of grade VG-30 @ 5% (percentage by weight of total mix) and lime filler @ 2% (percentage by weight of Aggregate)  prepared in Batch Type Hot Mix Plant of 100-120 TPH capacity.</t>
    </r>
  </si>
  <si>
    <r>
      <t xml:space="preserve"> Providing and laying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 </t>
    </r>
    <r>
      <rPr>
        <b/>
        <sz val="10"/>
        <color theme="1"/>
        <rFont val="Calibri"/>
        <family val="2"/>
        <scheme val="minor"/>
      </rPr>
      <t>(16.57.1)</t>
    </r>
    <r>
      <rPr>
        <sz val="10"/>
        <color theme="1"/>
        <rFont val="Calibri"/>
        <family val="2"/>
        <scheme val="minor"/>
      </rPr>
      <t xml:space="preserve"> 40/50 mm compacted thickness with bitumen of grade VG-30 @ 5.5% (percentage by weight of total mix) and lime filler @ 3% (percentage by weight of Aggregate) prepared in Batch Type Hot Mix Plant of 100-120 TPH capacity.</t>
    </r>
  </si>
  <si>
    <t>D:- PAVER BLOCK IN WALK WAY ,PARKING AND FOOTHPATH</t>
  </si>
  <si>
    <t>Providing and laying cement concrete 1:4:8 (1- Cement : 4- coarse sand : 8- hand broken stone aggregates 40 mm nominal size) and curing complete excluding cost of formwork in (A) Foundation and Plinth</t>
  </si>
  <si>
    <t xml:space="preserve">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 </t>
  </si>
  <si>
    <t>100 mm thick C.C. 100mmx200mm paver block of M-50 grade with approved color design and pattern.</t>
  </si>
  <si>
    <t>Providing and laying tactile tile (for vision impaired persons as per standards) of size 300x300x9.8mm having with water absorption less than 0.5% and conforming to IS:15622 of approved make in all colours and shades in for outdoor floors such as footpath, court yard, multi modals location etc., laid on 20mm thick base of cement mortar 1:4 (1 cement : 4 coarse sand) in all shapes &amp; patterns including grouting the joints with white cement mixed with matching pigments etc. complete as per direction of Engineer-in-Charge.</t>
  </si>
  <si>
    <t>E:-  KERB STONE</t>
  </si>
  <si>
    <t>Applying priming coats with primer of approved brand and manufacture, having low VOC (Volatile Organic Compound ) content. ( 13.85.3 ) With water thinnable cement primer on wall surface having VOC content less than 50 grams/litre</t>
  </si>
  <si>
    <t>Wall painting with premium acrylic emulsion paint of interior grade, having VOC (Volatile Organic Compound ) content less than 50 grams/ litre of approved brand and manufacture, including applying additional coats wherever required to achieve even shade and colour. (13.83.2) Two coats.</t>
  </si>
  <si>
    <t>F:-BARICADING</t>
  </si>
  <si>
    <t>Providing and erecting 2.00 metre high temporary barricading at site; each panel of size 2.50mx2.00m made of 40x40x6mm angle iron or 50x50x3mm hollow MS tube covered with 1.63mm thick MS sheet. The sheet shall be fixed with posts/horizontal members/bracings 30x5mm MS flat by suitable welding/riveting. The panels shall be made so that gap of 50cm above the ground is available making overall height as 2.5m. MS channel ISLC 75 @ 5.70 kg/m, 50cm long shall be provided at the bottom having oval shaped holes of size 50x25mm at both ends with 50cm long MS angle 40x40x6mm bracing. Suitable arrangement shall be made to fix the barricading to avoid from overturning by providing 250mm long expansion fasteners at both ends. The work shall be executed as per drawing/direction of Engineer-in-Charge which includes writing and painting, arrangement  for traffic diversion such as traffic signals during construction at site for day and night, glow lamps, reflective signs, marking, flags, caution tape as directed by the Engineer-in-Charge. The barricading provided shall be retained in position at site continuously i/c shifting of barricading from one location to another location as many times as required during the execution of the entire work till its completion. Rate include its maintenance for damages, painting, all incidentals, labour materials, equipments and works required to execute the job. The barricading shall not be removed without prior approval of Engineer in-Charge. (Note :- One time payment shall be made for providing barricading from start of work till completion of work i/c shifting. The barricading provided shall remain to be the property of the contractor on completion of the work).</t>
  </si>
  <si>
    <t>G:- CYCLE TRACK</t>
  </si>
  <si>
    <t>Providing and laying in position Ready Mixed coloured M-20 grade concrete for unreinforced cement conctere work , using cement content as per approved Design Mix and adding dark colour approve pigment@ 0.8%to 2.5% of design mixed cement contents.  which is light fast UV resistant pigment with appropriate chemical compounds of desired colour on base concrete manufactured in fully automatic batching plant and transported to site of work in transit mixer for a lead up to 10 kms having continuous agitated mixer, manufactured as per mix design of specified grade for unreinforced cement concrete work including pumping of R.M.C. from transit mixer to site of laying, and also finishing with applying two coats of UV-stable,30 % liquid clear sealer @ 150 to 250 gms per sqm using surface roller and protecting from falling dust,dirt for good looking surface. including cost of admixtures in recommended proportions as per IS: 9103 to accelerate/ retard setting of concrete, improve workability without impairing strength and durability as per direction of the Engineer - in - charge. Without Fly Ash(Min cement level as per latest IS 456 shall be maintained)  excluding the cost of centering ,shuttering.</t>
  </si>
  <si>
    <t xml:space="preserve">The construction joints shall be provided by groove cutting of size 5mm x 25mm in panel size 3m x 3 m or lesser as per the site condition and directionof engineer-in-charge. </t>
  </si>
  <si>
    <t xml:space="preserve"> providing and pouring the construction joints with Asphalt VG-30 of approved make as per manufacturer’s specifications and smooth finishingthe top surface.</t>
  </si>
  <si>
    <t>H:- R C C RAMP AND PLAIN CEMENT CONCRETE</t>
  </si>
  <si>
    <t>Providing and laying in position Ready Mixed coloured M-20 grade concrete for unreinforced cement conctere work , using cement content as per approved Design Mix and adding dark colour approve pigment@ 0.8%to 2.5% of design mixed cement contents.  which is light fast UV resistant pigment with appropriate chemical compounds of desired colour on base concrete manufactured in fully automatic batching plant and transported to site of work in transit mixer for a lead up to 10 kms having continuous agitated mixer, manufactured as per mix design of specified grade for reinforced cement concrete work including pumping of R.M.C. from transit mixer to site of laying, excluding the cost of centering shuttering and finishing  including cost of admixtures in recommended proportions as per IS: 9103 to accelerate/ retard setting of concrete, improve workability without impairing strength and durability as per direction of the Engineer - in - charge. Without Fly Ash(Min cement level as per latest IS 456 shall be maintained)  and also applying two coats of UV-stable,30 % solids clear sealer @ 150 to 250 gms per sqm using surface roller and protecting from falling dust,dirt for good looking surface.</t>
  </si>
  <si>
    <t>Providing TMT Bar FE415 reinforcement for R.C.C.work including  Cutting, bending,binding and placing in position complete as directed by engineer in charge in Ramp area.</t>
  </si>
  <si>
    <t>I:- ROAD MARKING</t>
  </si>
  <si>
    <t>Road marking with hot applied thermoplastic paints with reflectorising glass beads on bitumin surface providing and laying a hot applied thermoplastic compound 2.5 mm thick including reflectorising glass beads @ 250gms per sqm area, thickness of 2.5mm is excluding of surface applied glass beds as per IRC:35-2015. The finished surface to be level,uniform and free from streaks and holes. zebra patta /bump patta lane/center line/ edge line/cut patta. The white color marking should provide liminance coefficinet on cemend road shalll be min 130 mcd/m2/lux and Asphalt road shall be min 100 mcd/m2/lux during the service life during the day time. The marking should meet the performance criteria for night time reflectivity, wet reflectivity and skid resistance as mentioned in the section-15 of IRC 35-2015. Warranty for the Retro reflectivity should be two years.</t>
  </si>
  <si>
    <t>Painting lines, deashes,  arrows, letters etc. on roads, Air field sand like in two coats with road marking paint, brushing including cleaning the surface of all dirt, dust and other foreign matter. (i) Over 10cm in width</t>
  </si>
  <si>
    <t>J:- STREET FURNITURE</t>
  </si>
  <si>
    <t>Precasting and placing in position 150 mm dia Bollards 900 mm high of required shape  and embedded 150mm in cement concrete 1:3:6 (1 Cement : 3 coarse sand (zone-III) derived from natural sources : 6 graded stone aggregate 20 mm nominal size derived from natural sources), including necessary excavation of size 300x300x450mm deep for the same in bitumen/concrete pavement at specified spacing.</t>
  </si>
  <si>
    <t>Supplying and fixing cat eye (Stimsonite) made out from Acrilo beautile sterine injuction high compressed molding with reflector made of MMC (prismatic type of size 12cm x 6cm x 2.5cm) provided with bituminous adhesive 100g. With each unit for fixing. (High Intensity grade)</t>
  </si>
  <si>
    <t>Provinding &amp; fixing ornamental Design decorative C.I.  Garden/casting benches including paiting with synthetic autobase color &amp; fixing FRP 4.5 feet x 3 inches- 4mm thick strip-9 nos. Bettern on sitting portion Alenki type M S carriage bolt 50mm x 12 mm (18 nos.) for FRP strip fitting M S pipe 1 inch-2 Nos. 4.5 feet lengthetc. complete including emboss "GMRC" in right side of cast handle.( GST &amp; transportation included). FRP Strips are  manufactured using pultrusion machine and Raw materials included, liquid resin in spray form including cobalt ant catalyst. the said raw material is compressed with the dye in pultrusion machine. The produced strips are then used in assembling the C.I. benches. All the production process is done in india and raw materials are also available in india.</t>
  </si>
  <si>
    <t>K:- ROAD SIGNAGE</t>
  </si>
  <si>
    <t>Regulatory/Mandatory Sign:- Providing and fixing sign boards made out of 2mm aluminium sheet/4mm ACP(Aluminum composite Panel); size 60 cms.  Dia Circle as per design of IRC-67-2012. Pre treated with phospheting process &amp; acid etching; coated with one coat of epoxy primer and two coats of best quality epoxy paint; reflectorised with High Intensity Prismatic Grade  retro refiective sheeting of Type-4 as per ASTMD-4956 and latest M.O.S.T. Specifications; 3.6 mtr long stand post of Iron Angle 75x75x6mm/65NB Circular MS Pipe as required and frame fabricated from suitable size iron angle of 35x35x3mm; painted with best quality epoxy coatings in black and  white bends. The details of symbol for each board shall be as per the instruction of engineer in charge.The fixing at site shall be in 1:2:4 CC block of size 45x45x60Cms. for each leg including excavation, curing etc. complete under the supervision of engineer incharge. A warranty for 7 years for the Retro reflective sheeting from original manufacturer &amp; a certified copy of 3 year outdoor exposure test report from third party test lab for the product offered shall be submitted by contractor. (B) Class-B Type-4 Retro Reflective sheeting.</t>
  </si>
  <si>
    <t>Facility Informatory Sign:-Providing and fixing signboards made out of 2mm aluminium    sheet/4mm ACP (Aluminum composite Panel) ;size 80x60cms.rectangular as per design of IRC-67-2012. Pre treated with phospheting process &amp; acid etching;  coated with one coat of epoxy primer and two coats of    best quality epoxy paint; reflectorised with High Intensity Prismatic Grade retro refiective sheeting of Type-4 as per ASTMD-4956 and latest M.O.S.T. Specifications; 3.6mtr long stand post of Iron Angle 75x75x6mm/65NB Circular MS Pipe as required and frame fabricated from suitable size iron angle of 35x35x3mm; painted with best quality epoxy coatings in black  and white bends. The details of symbol for each board shall be as per the instruction of engineer incharge. The fixing at site shall be in 1:2:4 CC block of size 45 x 45 x 60 Cms. for each leg including excavation, curing etc. complete under the supervision of engineer incharge. A warranty for 7 years for the Retro reflective sheeting from original manufacturer &amp; a certified copy of 3 year out door exposure test report from third party test lab for the product offered shall be  submitted by  contractor. (B)Class-B Type-4 Retro Reflective sheeting.</t>
  </si>
  <si>
    <t>Cautionary Warning Sign:-Providingand fixing sing boards made out of 2 mm aluminium sheet; size90x90x90cms.equilateral triangle as per design of IRC-67-1977  Pre treated with phospheting process &amp; acid etching; coated with one coat of epoxy primer and two coats of best quality epoxy paint; reflectorised with High Intensity Prismatic Grade  retro refiective sheeting of Type-4 as per ASTMD-4956 and latest M.O.S.T. Specifications; 3.6 mtr long stand post of Iron Angle 75x75x6mm/65NB Circular MS Pipe as required and frame fabricated from suitable size iron angle of 35x35x3mm; painted with best quality epoxy coatings in black and  white bends. The details of symbol for each board shall be as per the instruction of engineer in charge.The fixing at site shall be in 1:2:4 CC block of size 45x45x60Cms. for each leg including excavation, curing etc. complete under the supervision of engineer incharge. A warranty for 7 years for the Retro reflective sheeting from original manufacturer &amp; a certified copy of 3 year outdoor exposure test report from third party test lab for the product offered shall be submitted by contractor. (B) Class-B Type-4 Retro Reflective sheeting.</t>
  </si>
  <si>
    <t>L:- STREET LIGHT</t>
  </si>
  <si>
    <r>
      <t xml:space="preserve">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 </t>
    </r>
    <r>
      <rPr>
        <b/>
        <sz val="10"/>
        <color theme="1"/>
        <rFont val="Calibri"/>
        <family val="2"/>
        <scheme val="minor"/>
      </rPr>
      <t xml:space="preserve"> ( 2.10.1.2 )</t>
    </r>
    <r>
      <rPr>
        <sz val="10"/>
        <color theme="1"/>
        <rFont val="Calibri"/>
        <family val="2"/>
        <scheme val="minor"/>
      </rPr>
      <t>Pipes, cables etc. exceeding 80 mm dia. but not exceeding 300 mm dia.</t>
    </r>
  </si>
  <si>
    <t>Constructing brick masonry chamber for underground C.I. Inspection chamber and bends with bricks having crushing strength not less than 35Kg/Cm2 in C.M. 1:5 C.I. cover with frame (Light duty) 455mm x 610mm intenal dimensions total weight of cover with frame to be not less than 38Kg. (Wt. of cover 23 Kg.) and Wt. of frame 15Kg. ) (R.C.C. top slabe with 1:2:4 mix (1-cement :2- coarse sand :4-graded stone aggregate 20mm size) foundation concrete 1:5:10 inside plaster 15mm thick with cement mortar 1:3 finished smooth with a floating coat of neat cement on walls and bed concrete etc. complete.(ii) Inside dimensions 500mm x 700 mm and 450mm deep for pipe line with one or two inlets.</t>
  </si>
  <si>
    <t>Provinding and supplying ISI marked high density poly ethylene (HDPE)-100) pipes in standard length  suitable for sewage &amp; industrial purpose as per IS specification No-14333-1996 or its latest version/amendments including all local  &amp; central taxes &amp; duties, freight charges, loading, unloading and conveyance to site ( 4.2.A.7 ) 160mm dia.</t>
  </si>
  <si>
    <t>Lowering,laying and jointing HDPE pipes and special of following class and diameter ( By Butt fusion welding method )  including cost of labour,matirials giving satisfactory  hydrulic testing ( 9B.4 ) 160mm dia.</t>
  </si>
  <si>
    <t>Supplying and erecting approved make octagonal pole made from HR sheet steel. The pole should be made as per IS. And shall be coated with hot dip galvanizing as per IS 2629/2633/4759, suitable suspend local wind speed with integral junction box consist of terminal plate of min 6mm hylam sheet, standard profile 35mm x 7.5mm Din-Rail for MCB mounting, stud type terminal and arrangment for cable termination to be erected with suitable foundation ( included) as per details given by manufacturer considering site requirement.</t>
  </si>
  <si>
    <t>(D) 6 mtr. Long 70mm top x 135 mm bottam dia., 4mm thickness with 200 mm x200 mm x12 mm base plate, 4-M20 bolts and 600mm long J- bolt.  Approx weight 59kg.</t>
  </si>
  <si>
    <t>(K) 12mtr. Long 90mm top x 240mm bottam dia., 4mm thickness with 320mm x320mm x20mm base plate, 4-M24 bolts and 850mm long J- bolt.  Approx weight 230kg.</t>
  </si>
  <si>
    <t>Providing and erecting street light pole bracket comprising main B class G I pipe of 4.2cm/required outside dia.complete with suitable B class G I sleeve tubing of approx 45 cms  length and suitable for 76.5mm/80mm/required size of pole. Top having sufficient fasteners for fixing the brackets and having spread of 1.5mtr. Length with 110 deg. with vertical plane &amp; suitable welded stays, reducer and with check nuts  complete painted with one coat of red oxide/P U base primer and two coats of alluminium/P U paint, paint with folowing nos of arms.</t>
  </si>
  <si>
    <t>(A) Single Arm Bracket 1.5mtr.</t>
  </si>
  <si>
    <t>(B) Double Arm Bracket 1.5mtr.</t>
  </si>
  <si>
    <t>Supplying and errecting LED street Light/Flood light fittings with high power white LEDs watting 3 watts and above assemble on single MCPCB, efficiency more than 130lm/w and corrosion free high pressure dia cast aluminium housing with smooth finish powder coated and heat sink extruded aluminium with diffuser and polycarbonate opticd/lenses, with toughened glasss with companymark/name engraved or embossed 160 to 270 V, power factor more than 0.95,THD&lt;10%, CCT 3000k to 5700k,uniformity ratio &gt; 0.45, luminiere efficietcy &gt; 100 lumens/watt,LED driver efficiency &gt; 85%, ( fitting required LM-79 &amp;LM-80 certificates)(A) streetlight (IP-65) surge protection 4KV integral and light must have 440 VAC line supply with over voltage protection.</t>
  </si>
  <si>
    <t xml:space="preserve"> ( iv ) Above 90 watts to 120 watts.cat ( iii )</t>
  </si>
  <si>
    <t>(vi) Above 160 watts to 200 watts cat.(iii)</t>
  </si>
  <si>
    <t>Supplying and errecting XLPE ( IS 7098 )(i)-88 ISI unarmoured copper cable 1.1 KV grade to be errected as directed. ( A ) 2 core 2.5 sq.mm</t>
  </si>
  <si>
    <t>Supplying and errecting XLPE ( IS 7098 )(i)-88 ISI armoured cable multistand copper conductor for 1.1 KV grade to belaid on wall with neccesary clamps or in existing trench/pipe at road crossing or floor. ( B ) 4 core 16 sq.mm</t>
  </si>
  <si>
    <t>Solder less crimping type copperlugs confirming to IS suitable for cable of following size evenly crimped with high pressure tool &amp; connected to swichgear terminals with brass/cadmium plated nut bolts in an approved manner.</t>
  </si>
  <si>
    <t>( A ) 1.5/2.5/4/6 sq.mm</t>
  </si>
  <si>
    <t>( C ) 16 sq.mm</t>
  </si>
  <si>
    <t>Provinding and errecting 240 V MCB double pole switch for lighting load ( B curve ) having  10 KA breaking capacity confirmsto IS 8828 in existing box having following capacity.( A ) 6 to 32Amp. Cat. (iii)</t>
  </si>
  <si>
    <t>M:- GARDENNING AND LANDSCAPING</t>
  </si>
  <si>
    <t>Supplying and stacking of good earth at site including royalty and carriage upto 5 km lead complete (earth measured in stacks will be reduced by 20% for payment).</t>
  </si>
  <si>
    <t>Supplying and stacking at site dump manure from approved source, including carriage upto 5 km lead complete (manure measured in stacks will be reduced by 8% for payment) : (2.4.3)Screened through sieve of I.S. designation 4.75 mm</t>
  </si>
  <si>
    <t>Mixing earth and sludge or manure in the required proportion specified or directed by the Officer-in-charge</t>
  </si>
  <si>
    <t>Spreading of sludge, dump manure and/or good earth in required thickness as per direction of officer-in-charge (cost of sludge, dump manure and/ or good earth to be paid separately).</t>
  </si>
  <si>
    <t>Grassing with selection No. 1/ Doob grass including watering and maintenance of the lawn for 30 days or more till the grass forms a thick lawn, free from weeds and fit for mowing including supplying good earth, if needed (the grass and good earth shall be paid for separately). (2.10.1) In Rows 5 cm apart in both direction</t>
  </si>
  <si>
    <r>
      <t xml:space="preserve">supplying and planting Selection No.1 </t>
    </r>
    <r>
      <rPr>
        <b/>
        <sz val="10"/>
        <color theme="1"/>
        <rFont val="Calibri"/>
        <family val="2"/>
        <scheme val="minor"/>
      </rPr>
      <t>DOOB GRASS</t>
    </r>
    <r>
      <rPr>
        <sz val="10"/>
        <color theme="1"/>
        <rFont val="Calibri"/>
        <family val="2"/>
        <scheme val="minor"/>
      </rPr>
      <t xml:space="preserve"> turf at site fresh &amp; free from weeds having proper roots in green including loading, unloading, carriage and all taxes paid etc. and as per  direction of the officer in charge.</t>
    </r>
  </si>
  <si>
    <t>supplying and planting FlOWER PLANT Bush Rose in different colour 2 to 3 healthy branch 30 cm and above ht. well developed with 8 or more flowers / flower buds in 20 cm Earthen pot /Plastic pot as per direction of the officer-in-charge.( including primary watering at time of planting. )</t>
  </si>
  <si>
    <t>constructing and Decorating the landscape seating area including provinding 75 mm thick P C C (1:4:8) as sub base. constucting400mm High Brick masonary covering with Marble Chip plaster, prepolished and Half round edge moulded 30mmthk.kota stone and 20mmthk. granite top for seating. covering the remaining area with 80 mm thick paver block on 50mm sand badding etc. complate as per drg.or as directed by engineer in charge.( Reffer A.SOR ITEM NOs.,05004A,14032, 06001AA, 14013A, 767, 764. DSR VOL-1 ITEM NOS. 8.2.3.2, 11.12.1.2,  And Rate Analysis Serial NO.-3 )</t>
  </si>
  <si>
    <t>N:- MISCELANIOUS WORK</t>
  </si>
  <si>
    <t>(i) Shape the pothole in square or rectangle. Clean the surface and remove all loose material. (ii) Prepare the solution in the ratio of 1 kg silane nanotechnology with 100 liter water (&lt; 1000 ppm TDS). Spray the solution 1 liter per sqm to make water resistant pothole / patch. (iii) CSS1 with silane for cold mix: a) Add 0.425 kg silane nanotechnology in 85 kg of CSS1 cationic bitumen emulsion water based under manual stirring. Add 8.5 liter water (&lt; 1000 ppm TDS) means 10% of CSS1 bitumen emulsion in the solution under manual stirring for improving workability. b) Pour the prepared bitumen emulsion solution on 915 kg aggregates under manual / mechanical mixing. c) Fill and spread the cold mix in pothole / patch area. Compact the mix using mechanical roller or plate compactor. (iv) Spray mixture of 1 kg silane : 200 kg CSS1 : 20 liter water (&lt; 1000 ppm TDS) at the rate of 1 liter per sqm followed by spreading of stone dust on it.</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</si>
  <si>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Engineer-in_x0002_charge, (for payment purpose only weight of stainless steel members shall be considered excluding fixing accessories such as nuts, bolts, fasteners etc.).</t>
  </si>
  <si>
    <t xml:space="preserve">Provinding and laying factory made chamfered edge M-30 Grade Cement concrete water dish channel  in footpath, parks,of size 600 mm x300 mm x 100 mm.  made by table vibratory method using PU mould( machine made ), having The bending strength should not beless than 5.0 N/MM2. This should be enviorment friendly and recycable. It has  asthestically pleasent view with high durability, high strenth and long lasting solution.  laid in required colour &amp; pattern over 50mm thick compacted bed of sand, compacting and proper embedding into the sand bedding layer through vibratory compaction by using plate vibrator, filling the joints with C M (1:3) complete all as per direction of Engineer-in-Charge. </t>
  </si>
  <si>
    <t>Providing and fixing BUS SHELTER on site as per attached drawing including erecting, painting and grouting with proper foundation to provide stability to structure against all  public and climate damages.</t>
  </si>
  <si>
    <t>supply and provide manpower with safety wear as a warden duty for 24/7 from start date to completion of project.  The appointed manpower will be trained by safety officer of safety department. The warden has to perform the duty of controlling, Diverting traffic as well as taking care of workers,machinary movement on site duty. The manpower are entitle for P F and ESI benefits and also covered in Workers Compensation Policy.</t>
  </si>
  <si>
    <t>Rate</t>
  </si>
  <si>
    <t>Provisional Sum Works shall not be considered during evaluation.</t>
  </si>
  <si>
    <t>Note</t>
  </si>
  <si>
    <t>Provisional Sum for Electrical System and Miscellaneous Works of Civil, Architectural, PHE and Signages.</t>
  </si>
  <si>
    <t>CONSTRUCTION OF MULTI MODAL INTEGRATION WORKS FOR (I) LINE-1 FROM MOTERA TO MAHATMA MANDIR – 20 STATIONS &amp; (II) LINE-2 FROM GNLU TO GIFT CITY – 2 STATIONS IN CONNECTION WITH AHMEDABAD METRO RAIL PROJECT, PHASE-II AND AHMEDABAD METRO RAIL PROJECT PHASE 1 – 2 STATIONS.</t>
  </si>
  <si>
    <t>O</t>
  </si>
  <si>
    <t>Name of Currency</t>
  </si>
  <si>
    <t>Foreign currency (i)</t>
  </si>
  <si>
    <t xml:space="preserve">Local Currency </t>
  </si>
  <si>
    <t xml:space="preserve"> Foreign currency (ii)</t>
  </si>
  <si>
    <t>INR</t>
  </si>
  <si>
    <t>Sr. No.</t>
  </si>
  <si>
    <t>Description</t>
  </si>
  <si>
    <t>TOTAL AMOUNT OF SR. NO. A TO N</t>
  </si>
  <si>
    <t xml:space="preserve">Total of Sr. No. A to N shall be Considered for Tender Evaluation. </t>
  </si>
  <si>
    <t>Annexure – 1, Summary Sheet of Bill of Quantities &amp; Quoted Rates
(THIS DOCUMENT IS TO BE FILLED ONLY ON N-PROCURE PORTAL BY THE BIDDER)</t>
  </si>
  <si>
    <t>II. Apportionment of quoted amount:</t>
  </si>
  <si>
    <t>I. The total quoted amount for this Contract</t>
  </si>
  <si>
    <t>In Indian Rupees (INR):
(In Figures) _________________________________________________________
(In Words) __________________________________________________________
___________________________________________________________________</t>
  </si>
  <si>
    <t>UNIT</t>
  </si>
  <si>
    <t>SMT</t>
  </si>
  <si>
    <t>RMT</t>
  </si>
  <si>
    <t>CMT</t>
  </si>
  <si>
    <t>EACH</t>
  </si>
  <si>
    <t>MT</t>
  </si>
  <si>
    <t>kg</t>
  </si>
  <si>
    <t>NO</t>
  </si>
  <si>
    <t>TOTAL QUANTITY</t>
  </si>
  <si>
    <t>Amount</t>
  </si>
  <si>
    <t xml:space="preserve"> 80 mm thick C.C. 300mm x300m paver block of M-40 grade with approved color design and pattern.</t>
  </si>
  <si>
    <t xml:space="preserve">Providing and fixing pre-cast concrete kerb stone of gray cement based concrete block 30cm length,30cm height and 15cm thick of M25 grade concret as per approved design and including excavation for fixing in proper line and level,filling the joint with C:M 1:3 (1cement:3fine sand) etc complete.  </t>
  </si>
  <si>
    <t>5A</t>
  </si>
  <si>
    <t>5B</t>
  </si>
  <si>
    <t>NAME: CONSTRUCTION OF MULTI MODAL INTEGRATION WORKS FOR (I) LINE-1 FROM MOTERA TO MAHATMA MANDIR – 20 STATIONS &amp; (II) LINE-2 FROM GNLU TO GIFT CITY – 2 STATIONS IN CONNECTION WITH AHMEDABAD METRO RAIL PROJECT, PHASE-II AND AHMEDABAD METRO RAIL PROJECT PHASE 1 – 2 STATIONS.</t>
  </si>
  <si>
    <t>BID No: GMRC/MMI-1/AHMEDABAD/PH-II/2024</t>
  </si>
  <si>
    <t xml:space="preserve">Local Currency
INR </t>
  </si>
  <si>
    <t>Local Currency INR</t>
  </si>
  <si>
    <t>2A</t>
  </si>
  <si>
    <t>2B</t>
  </si>
  <si>
    <t>6A</t>
  </si>
  <si>
    <t>6B</t>
  </si>
  <si>
    <t>7A</t>
  </si>
  <si>
    <t>7B</t>
  </si>
  <si>
    <t>10A</t>
  </si>
  <si>
    <t>10B</t>
  </si>
  <si>
    <t>In Foreign Currency (I)  (in Words)</t>
  </si>
  <si>
    <t>TO BE INSERTED BY THE BIDDER</t>
  </si>
  <si>
    <t>In Foreign Currency (II)  (in Words)</t>
  </si>
  <si>
    <t>__________________________________________________(in words)</t>
  </si>
  <si>
    <t>Total Quoted Amounts (Excl. of taxes)</t>
  </si>
  <si>
    <t xml:space="preserve"> Foreign currency 
(ii)</t>
  </si>
  <si>
    <t>Not Used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</si>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</sst>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000000"/>
      <name val="Times New Roman"/>
      <family val="1"/>
    </font>
    <font>
      <b/>
      <sz val="11"/>
      <color theme="0"/>
      <name val="Calibri"/>
      <family val="2"/>
      <scheme val="minor"/>
    </font>
    <font>
      <sz val="11"/>
      <color theme="0"/>
      <name val="Calibri"/>
      <family val="2"/>
      <scheme val="minor"/>
    </font>
    <font>
      <sz val="12"/>
      <color theme="1"/>
      <name val="Times New Roman"/>
      <family val="1"/>
    </font>
    <font>
      <b/>
      <sz val="12"/>
      <color theme="1"/>
      <name val="Times New Roman"/>
      <family val="1"/>
    </font>
    <font>
      <b/>
      <u/>
      <sz val="12"/>
      <color theme="1"/>
      <name val="Times New Roman"/>
      <family val="1"/>
    </font>
    <font>
      <b/>
      <sz val="14"/>
      <color theme="1"/>
      <name val="Calibri"/>
      <family val="2"/>
      <scheme val="minor"/>
    </font>
    <font>
      <sz val="11"/>
      <color theme="1"/>
      <name val="Calibri"/>
      <family val="2"/>
      <scheme val="minor"/>
    </font>
    <font>
      <b/>
      <sz val="12"/>
      <name val="Times New Roman"/>
      <family val="1"/>
    </font>
    <font>
      <sz val="14"/>
      <color theme="1"/>
      <name val="Calibri"/>
      <family val="2"/>
    </font>
    <font>
      <b/>
      <sz val="14"/>
      <color theme="1"/>
      <name val="Calibri"/>
      <family val="2"/>
    </font>
  </fonts>
  <fills count="6">
    <fill>
      <patternFill patternType="none"/>
    </fill>
    <fill>
      <patternFill patternType="gray125"/>
    </fill>
    <fill>
      <patternFill patternType="solid">
        <fgColor theme="0"/>
        <bgColor indexed="64"/>
      </patternFill>
    </fill>
    <fill>
      <patternFill patternType="solid">
        <fgColor theme="0"/>
        <bgColor rgb="FFD9E0F1"/>
      </patternFill>
    </fill>
    <fill>
      <patternFill patternType="solid">
        <fgColor theme="4" tint="0.79998168889431442"/>
        <bgColor rgb="FFD9E0F1"/>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164" fontId="11" fillId="0" borderId="0" applyFont="0" applyFill="0" applyBorder="0" applyAlignment="0" applyProtection="0"/>
    <xf numFmtId="0" fontId="11" fillId="0" borderId="0"/>
  </cellStyleXfs>
  <cellXfs count="86">
    <xf numFmtId="0" fontId="0" fillId="0" borderId="0" xfId="0"/>
    <xf numFmtId="2" fontId="1" fillId="0" borderId="1" xfId="0" applyNumberFormat="1" applyFont="1" applyBorder="1" applyAlignment="1">
      <alignment horizontal="right" vertical="center"/>
    </xf>
    <xf numFmtId="0" fontId="0" fillId="0" borderId="1" xfId="0" applyBorder="1"/>
    <xf numFmtId="2" fontId="0" fillId="0" borderId="1" xfId="0" applyNumberFormat="1" applyBorder="1" applyAlignment="1">
      <alignment vertical="center"/>
    </xf>
    <xf numFmtId="2" fontId="1" fillId="0" borderId="1" xfId="0" applyNumberFormat="1" applyFont="1" applyBorder="1" applyAlignment="1">
      <alignment horizontal="right" vertical="center" shrinkToFit="1"/>
    </xf>
    <xf numFmtId="2" fontId="2" fillId="2"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2" fontId="2" fillId="0" borderId="1" xfId="0" applyNumberFormat="1" applyFont="1" applyBorder="1" applyAlignment="1">
      <alignment horizontal="left" vertical="top" wrapText="1"/>
    </xf>
    <xf numFmtId="2" fontId="2" fillId="0" borderId="1" xfId="0" applyNumberFormat="1" applyFont="1" applyFill="1" applyBorder="1" applyAlignment="1">
      <alignment horizontal="left" vertical="top" wrapText="1"/>
    </xf>
    <xf numFmtId="2" fontId="0" fillId="0" borderId="1" xfId="0" applyNumberFormat="1" applyFont="1" applyBorder="1" applyAlignment="1">
      <alignment horizontal="left" vertical="top" wrapText="1"/>
    </xf>
    <xf numFmtId="0" fontId="0" fillId="0" borderId="0" xfId="0" applyProtection="1">
      <protection locked="0"/>
    </xf>
    <xf numFmtId="0" fontId="7" fillId="0" borderId="1" xfId="0" applyFont="1" applyBorder="1" applyProtection="1">
      <protection locked="0"/>
    </xf>
    <xf numFmtId="0" fontId="8" fillId="0" borderId="1" xfId="0" applyFont="1" applyBorder="1" applyAlignment="1" applyProtection="1">
      <alignment horizontal="right"/>
      <protection locked="0"/>
    </xf>
    <xf numFmtId="0" fontId="7" fillId="0" borderId="1" xfId="0" applyFont="1" applyBorder="1" applyAlignment="1" applyProtection="1">
      <alignment horizontal="center"/>
      <protection locked="0"/>
    </xf>
    <xf numFmtId="0" fontId="7" fillId="2" borderId="1" xfId="0" applyFont="1" applyFill="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0" fontId="7" fillId="0" borderId="0" xfId="0" applyFont="1" applyProtection="1">
      <protection locked="0"/>
    </xf>
    <xf numFmtId="0" fontId="7" fillId="0" borderId="0" xfId="0" applyFont="1" applyAlignment="1">
      <alignment horizontal="center"/>
    </xf>
    <xf numFmtId="0" fontId="7" fillId="0" borderId="0" xfId="0" applyFont="1"/>
    <xf numFmtId="0" fontId="8" fillId="0" borderId="1" xfId="0" applyFont="1" applyBorder="1" applyAlignment="1" applyProtection="1">
      <alignment horizontal="center"/>
      <protection locked="0"/>
    </xf>
    <xf numFmtId="0" fontId="8" fillId="0" borderId="1" xfId="0" applyFont="1" applyFill="1" applyBorder="1" applyAlignment="1" applyProtection="1">
      <alignment horizontal="center" vertical="justify"/>
      <protection locked="0"/>
    </xf>
    <xf numFmtId="0" fontId="7" fillId="2"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Fill="1" applyBorder="1" applyAlignment="1">
      <alignment vertical="top" wrapText="1"/>
    </xf>
    <xf numFmtId="0" fontId="8" fillId="0" borderId="1" xfId="0" applyFont="1" applyFill="1" applyBorder="1" applyAlignment="1" applyProtection="1">
      <alignment vertical="top" wrapText="1"/>
      <protection locked="0"/>
    </xf>
    <xf numFmtId="0" fontId="7" fillId="0" borderId="0" xfId="0" applyFont="1" applyAlignment="1">
      <alignment horizontal="right" vertical="top"/>
    </xf>
    <xf numFmtId="1" fontId="2"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2"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Font="1" applyBorder="1" applyAlignment="1">
      <alignment horizontal="right" wrapText="1"/>
    </xf>
    <xf numFmtId="2" fontId="3" fillId="0" borderId="1" xfId="0" applyNumberFormat="1" applyFont="1" applyBorder="1" applyAlignment="1">
      <alignment horizontal="right" wrapText="1"/>
    </xf>
    <xf numFmtId="0" fontId="0" fillId="0" borderId="0" xfId="0" applyAlignment="1">
      <alignment horizontal="left"/>
    </xf>
    <xf numFmtId="0" fontId="3" fillId="0" borderId="1" xfId="0" applyFont="1" applyBorder="1" applyAlignment="1">
      <alignment horizontal="left" wrapText="1"/>
    </xf>
    <xf numFmtId="2" fontId="3" fillId="0" borderId="1" xfId="0" applyNumberFormat="1" applyFont="1" applyBorder="1" applyAlignment="1">
      <alignment horizontal="left" wrapText="1"/>
    </xf>
    <xf numFmtId="2" fontId="6" fillId="0" borderId="1" xfId="0" applyNumberFormat="1" applyFont="1" applyBorder="1" applyAlignment="1">
      <alignment vertical="center"/>
    </xf>
    <xf numFmtId="2" fontId="5" fillId="0" borderId="1" xfId="0" applyNumberFormat="1" applyFont="1" applyBorder="1" applyAlignment="1">
      <alignment horizontal="right" vertical="center"/>
    </xf>
    <xf numFmtId="2" fontId="5" fillId="0" borderId="1" xfId="0" applyNumberFormat="1" applyFont="1" applyBorder="1" applyAlignment="1">
      <alignment horizontal="right" vertical="center" shrinkToFit="1"/>
    </xf>
    <xf numFmtId="0" fontId="6" fillId="0" borderId="1" xfId="0" applyFont="1" applyBorder="1"/>
    <xf numFmtId="0" fontId="2" fillId="0" borderId="1" xfId="0" applyFont="1" applyFill="1" applyBorder="1" applyAlignment="1">
      <alignment horizontal="left" vertical="top" wrapText="1"/>
    </xf>
    <xf numFmtId="164" fontId="7" fillId="0" borderId="1" xfId="2" applyFont="1" applyFill="1" applyBorder="1" applyAlignment="1">
      <alignment vertical="top" wrapText="1"/>
    </xf>
    <xf numFmtId="1" fontId="2"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0" borderId="1" xfId="0" applyNumberFormat="1" applyFont="1" applyBorder="1" applyAlignment="1">
      <alignment wrapText="1"/>
    </xf>
    <xf numFmtId="1" fontId="0" fillId="0" borderId="0" xfId="0" applyNumberFormat="1"/>
    <xf numFmtId="164" fontId="12" fillId="2" borderId="1" xfId="2" applyFont="1" applyFill="1" applyBorder="1" applyAlignment="1" applyProtection="1">
      <alignment horizontal="right" vertical="top" wrapText="1"/>
      <protection locked="0"/>
    </xf>
    <xf numFmtId="0" fontId="8" fillId="0" borderId="1" xfId="0" applyFont="1" applyFill="1" applyBorder="1" applyAlignment="1" applyProtection="1">
      <alignment horizontal="center" vertical="justify"/>
      <protection locked="0"/>
    </xf>
    <xf numFmtId="164" fontId="7" fillId="0" borderId="0" xfId="0" applyNumberFormat="1" applyFont="1" applyProtection="1">
      <protection locked="0"/>
    </xf>
    <xf numFmtId="0" fontId="8" fillId="0" borderId="1" xfId="0" applyFont="1" applyFill="1" applyBorder="1" applyAlignment="1" applyProtection="1">
      <alignment horizontal="center" vertical="justify" wrapText="1"/>
      <protection locked="0"/>
    </xf>
    <xf numFmtId="164" fontId="1" fillId="0" borderId="2" xfId="2" applyFont="1" applyBorder="1" applyAlignment="1">
      <alignment horizontal="center" vertical="center"/>
    </xf>
    <xf numFmtId="164" fontId="1" fillId="0" borderId="2" xfId="2" applyNumberFormat="1" applyFont="1" applyBorder="1" applyAlignment="1">
      <alignment horizontal="center" vertical="center"/>
    </xf>
    <xf numFmtId="164" fontId="1" fillId="0" borderId="1" xfId="2" applyFont="1" applyBorder="1" applyAlignment="1">
      <alignment horizontal="center" vertical="center"/>
    </xf>
    <xf numFmtId="164" fontId="1" fillId="0" borderId="1" xfId="2" applyFont="1" applyBorder="1" applyAlignment="1">
      <alignment horizontal="right" vertical="center" shrinkToFit="1"/>
    </xf>
    <xf numFmtId="164" fontId="1" fillId="0" borderId="1" xfId="2" applyFont="1" applyBorder="1" applyAlignment="1">
      <alignment horizontal="right" vertical="center"/>
    </xf>
    <xf numFmtId="2" fontId="0" fillId="0" borderId="1" xfId="0" applyNumberFormat="1" applyBorder="1" applyAlignment="1">
      <alignment horizontal="center" vertical="center"/>
    </xf>
    <xf numFmtId="164" fontId="0" fillId="0" borderId="0" xfId="2" applyFont="1"/>
    <xf numFmtId="164" fontId="1" fillId="0" borderId="1" xfId="2" applyFont="1" applyBorder="1" applyAlignment="1">
      <alignment vertical="center"/>
    </xf>
    <xf numFmtId="164" fontId="1" fillId="0" borderId="1" xfId="2" applyNumberFormat="1" applyFont="1" applyBorder="1" applyAlignment="1">
      <alignment horizontal="center" vertical="center"/>
    </xf>
    <xf numFmtId="0" fontId="14" fillId="3" borderId="1" xfId="0" applyFont="1" applyFill="1" applyBorder="1" applyAlignment="1">
      <alignment vertical="center" wrapText="1"/>
    </xf>
    <xf numFmtId="0" fontId="14" fillId="4" borderId="1" xfId="0" applyFont="1" applyFill="1" applyBorder="1" applyAlignment="1">
      <alignment horizontal="center" vertical="center" wrapText="1"/>
    </xf>
    <xf numFmtId="164" fontId="12" fillId="5" borderId="1" xfId="2" applyFont="1" applyFill="1" applyBorder="1" applyAlignment="1" applyProtection="1">
      <alignment horizontal="right" vertical="top" wrapText="1"/>
      <protection locked="0"/>
    </xf>
    <xf numFmtId="0" fontId="7" fillId="5" borderId="1" xfId="0" applyFont="1" applyFill="1" applyBorder="1" applyAlignment="1" applyProtection="1">
      <alignment horizontal="center"/>
      <protection locked="0"/>
    </xf>
    <xf numFmtId="0" fontId="0" fillId="5" borderId="1" xfId="0"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2" fontId="0" fillId="5" borderId="1" xfId="0" applyNumberFormat="1" applyFill="1" applyBorder="1" applyAlignment="1">
      <alignment horizontal="right" vertical="center"/>
    </xf>
    <xf numFmtId="164" fontId="7" fillId="0" borderId="1" xfId="2" applyFont="1" applyFill="1" applyBorder="1" applyAlignment="1">
      <alignment horizontal="center" vertical="top" wrapText="1"/>
    </xf>
    <xf numFmtId="0" fontId="8" fillId="0" borderId="0" xfId="0" applyFont="1" applyFill="1" applyBorder="1" applyAlignment="1" applyProtection="1">
      <alignment horizontal="justify" vertical="center" wrapText="1"/>
      <protection locked="0"/>
    </xf>
    <xf numFmtId="0" fontId="7" fillId="0" borderId="0" xfId="0" applyFont="1" applyAlignment="1">
      <alignment horizontal="left" vertical="top" wrapText="1"/>
    </xf>
    <xf numFmtId="0" fontId="8" fillId="0" borderId="0" xfId="0" applyFont="1" applyFill="1" applyBorder="1" applyAlignment="1" applyProtection="1">
      <alignment horizontal="center" vertical="top" wrapText="1"/>
      <protection locked="0"/>
    </xf>
    <xf numFmtId="0" fontId="9"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 xfId="0"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protection locked="0"/>
    </xf>
    <xf numFmtId="0" fontId="8" fillId="0" borderId="1" xfId="0" applyFont="1" applyFill="1" applyBorder="1" applyAlignment="1" applyProtection="1">
      <alignment horizontal="center" vertical="justify"/>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10" fillId="0" borderId="1" xfId="0" applyFont="1" applyFill="1" applyBorder="1" applyAlignment="1" applyProtection="1">
      <alignment horizontal="center" vertical="top" wrapText="1"/>
      <protection locked="0"/>
    </xf>
    <xf numFmtId="1"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2" fontId="3" fillId="0" borderId="1" xfId="0" applyNumberFormat="1" applyFont="1" applyFill="1" applyBorder="1" applyAlignment="1">
      <alignment horizontal="center" vertical="center" wrapText="1"/>
    </xf>
  </cellXfs>
  <cellStyles count="4">
    <cellStyle name="Comma" xfId="2" builtinId="3"/>
    <cellStyle name="Normal" xfId="0" builtinId="0"/>
    <cellStyle name="Normal 2" xfId="1"/>
    <cellStyle name="Normal 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tabSelected="1" view="pageBreakPreview" zoomScale="85" zoomScaleNormal="70" zoomScaleSheetLayoutView="85" workbookViewId="0">
      <selection activeCell="J4" sqref="J4"/>
    </sheetView>
  </sheetViews>
  <sheetFormatPr defaultColWidth="8.88671875" defaultRowHeight="14.4" x14ac:dyDescent="0.3"/>
  <cols>
    <col min="1" max="1" width="7" style="12" bestFit="1" customWidth="1"/>
    <col min="2" max="2" width="55.88671875" style="12" customWidth="1"/>
    <col min="3" max="3" width="17" style="12" customWidth="1"/>
    <col min="4" max="4" width="17.6640625" style="12" customWidth="1"/>
    <col min="5" max="5" width="25.109375" style="12" customWidth="1"/>
    <col min="6" max="6" width="11" style="12" bestFit="1" customWidth="1"/>
    <col min="7" max="16384" width="8.88671875" style="12"/>
  </cols>
  <sheetData>
    <row r="1" spans="1:5" ht="63.6" customHeight="1" x14ac:dyDescent="0.3">
      <c r="A1" s="70" t="s">
        <v>124</v>
      </c>
      <c r="B1" s="70"/>
      <c r="C1" s="70"/>
      <c r="D1" s="70"/>
      <c r="E1" s="70"/>
    </row>
    <row r="2" spans="1:5" ht="36.6" customHeight="1" x14ac:dyDescent="0.3">
      <c r="A2" s="72" t="s">
        <v>135</v>
      </c>
      <c r="B2" s="72"/>
      <c r="C2" s="72"/>
      <c r="D2" s="72"/>
      <c r="E2" s="72"/>
    </row>
    <row r="3" spans="1:5" ht="25.2" customHeight="1" x14ac:dyDescent="0.3">
      <c r="A3" s="73" t="s">
        <v>137</v>
      </c>
      <c r="B3" s="73"/>
      <c r="C3" s="73"/>
      <c r="D3" s="73"/>
      <c r="E3" s="73"/>
    </row>
    <row r="4" spans="1:5" ht="84" customHeight="1" x14ac:dyDescent="0.3">
      <c r="A4" s="74" t="s">
        <v>138</v>
      </c>
      <c r="B4" s="74"/>
      <c r="C4" s="74"/>
      <c r="D4" s="74"/>
      <c r="E4" s="74"/>
    </row>
    <row r="5" spans="1:5" ht="84" customHeight="1" x14ac:dyDescent="0.3">
      <c r="A5" s="78" t="s">
        <v>165</v>
      </c>
      <c r="B5" s="78"/>
      <c r="C5" s="78"/>
      <c r="D5" s="62" t="s">
        <v>166</v>
      </c>
      <c r="E5" s="61" t="s">
        <v>168</v>
      </c>
    </row>
    <row r="6" spans="1:5" ht="84" customHeight="1" x14ac:dyDescent="0.3">
      <c r="A6" s="78" t="s">
        <v>167</v>
      </c>
      <c r="B6" s="79"/>
      <c r="C6" s="79"/>
      <c r="D6" s="62" t="s">
        <v>166</v>
      </c>
      <c r="E6" s="61" t="s">
        <v>168</v>
      </c>
    </row>
    <row r="7" spans="1:5" ht="30" customHeight="1" x14ac:dyDescent="0.3">
      <c r="A7" s="73" t="s">
        <v>136</v>
      </c>
      <c r="B7" s="73"/>
      <c r="C7" s="73"/>
      <c r="D7" s="73"/>
      <c r="E7" s="73"/>
    </row>
    <row r="8" spans="1:5" ht="18" customHeight="1" x14ac:dyDescent="0.3">
      <c r="A8" s="75" t="s">
        <v>131</v>
      </c>
      <c r="B8" s="76" t="s">
        <v>132</v>
      </c>
      <c r="C8" s="77" t="s">
        <v>169</v>
      </c>
      <c r="D8" s="77"/>
      <c r="E8" s="77"/>
    </row>
    <row r="9" spans="1:5" ht="31.2" x14ac:dyDescent="0.3">
      <c r="A9" s="75"/>
      <c r="B9" s="76"/>
      <c r="C9" s="22" t="s">
        <v>128</v>
      </c>
      <c r="D9" s="22" t="s">
        <v>127</v>
      </c>
      <c r="E9" s="51" t="s">
        <v>170</v>
      </c>
    </row>
    <row r="10" spans="1:5" ht="22.2" customHeight="1" x14ac:dyDescent="0.3">
      <c r="A10" s="13"/>
      <c r="B10" s="14" t="s">
        <v>126</v>
      </c>
      <c r="C10" s="63" t="s">
        <v>130</v>
      </c>
      <c r="D10" s="64"/>
      <c r="E10" s="64"/>
    </row>
    <row r="11" spans="1:5" ht="33" customHeight="1" x14ac:dyDescent="0.3">
      <c r="A11" s="23" t="s">
        <v>2</v>
      </c>
      <c r="B11" s="16" t="s">
        <v>3</v>
      </c>
      <c r="C11" s="48">
        <f>'SCH A'!H17</f>
        <v>0</v>
      </c>
      <c r="D11" s="48">
        <f>'SCH A'!I17</f>
        <v>0</v>
      </c>
      <c r="E11" s="48">
        <f>'SCH A'!J17</f>
        <v>0</v>
      </c>
    </row>
    <row r="12" spans="1:5" ht="33" customHeight="1" x14ac:dyDescent="0.3">
      <c r="A12" s="24" t="s">
        <v>4</v>
      </c>
      <c r="B12" s="17" t="s">
        <v>5</v>
      </c>
      <c r="C12" s="48">
        <f>'SCH B'!H11</f>
        <v>0</v>
      </c>
      <c r="D12" s="48">
        <f>'SCH B'!I11</f>
        <v>0</v>
      </c>
      <c r="E12" s="48">
        <f>'SCH B'!J11</f>
        <v>0</v>
      </c>
    </row>
    <row r="13" spans="1:5" ht="33" customHeight="1" x14ac:dyDescent="0.3">
      <c r="A13" s="24" t="s">
        <v>6</v>
      </c>
      <c r="B13" s="17" t="s">
        <v>7</v>
      </c>
      <c r="C13" s="48">
        <f>'SCH C'!H13</f>
        <v>0</v>
      </c>
      <c r="D13" s="48">
        <f>'SCH C'!I13</f>
        <v>0</v>
      </c>
      <c r="E13" s="48">
        <f>'SCH C'!J13</f>
        <v>0</v>
      </c>
    </row>
    <row r="14" spans="1:5" ht="33" customHeight="1" x14ac:dyDescent="0.3">
      <c r="A14" s="24" t="s">
        <v>8</v>
      </c>
      <c r="B14" s="17" t="s">
        <v>9</v>
      </c>
      <c r="C14" s="48">
        <f>'SCH D'!H11</f>
        <v>0</v>
      </c>
      <c r="D14" s="48">
        <f>'SCH D'!I11</f>
        <v>0</v>
      </c>
      <c r="E14" s="48">
        <f>'SCH D'!J11</f>
        <v>0</v>
      </c>
    </row>
    <row r="15" spans="1:5" ht="33" customHeight="1" x14ac:dyDescent="0.3">
      <c r="A15" s="24" t="s">
        <v>10</v>
      </c>
      <c r="B15" s="17" t="s">
        <v>11</v>
      </c>
      <c r="C15" s="48">
        <f>'SCH E'!H9</f>
        <v>0</v>
      </c>
      <c r="D15" s="48">
        <f>'SCH E'!I9</f>
        <v>0</v>
      </c>
      <c r="E15" s="48">
        <f>'SCH E'!J9</f>
        <v>0</v>
      </c>
    </row>
    <row r="16" spans="1:5" ht="33" customHeight="1" x14ac:dyDescent="0.3">
      <c r="A16" s="24" t="s">
        <v>12</v>
      </c>
      <c r="B16" s="17" t="s">
        <v>13</v>
      </c>
      <c r="C16" s="48">
        <f>'SCH F'!H7</f>
        <v>0</v>
      </c>
      <c r="D16" s="48">
        <f>'SCH F'!I7</f>
        <v>0</v>
      </c>
      <c r="E16" s="48">
        <f>'SCH F'!J7</f>
        <v>0</v>
      </c>
    </row>
    <row r="17" spans="1:5" ht="33" customHeight="1" x14ac:dyDescent="0.3">
      <c r="A17" s="24" t="s">
        <v>14</v>
      </c>
      <c r="B17" s="17" t="s">
        <v>15</v>
      </c>
      <c r="C17" s="48">
        <f>'SCH G'!H9</f>
        <v>0</v>
      </c>
      <c r="D17" s="48">
        <f>'SCH G'!I9</f>
        <v>0</v>
      </c>
      <c r="E17" s="48">
        <f>'SCH G'!J9</f>
        <v>0</v>
      </c>
    </row>
    <row r="18" spans="1:5" ht="33" customHeight="1" x14ac:dyDescent="0.3">
      <c r="A18" s="24" t="s">
        <v>16</v>
      </c>
      <c r="B18" s="17" t="s">
        <v>17</v>
      </c>
      <c r="C18" s="48">
        <f>'SCH H'!H8</f>
        <v>0</v>
      </c>
      <c r="D18" s="48">
        <f>'SCH H'!I8</f>
        <v>0</v>
      </c>
      <c r="E18" s="48">
        <f>'SCH H'!J8</f>
        <v>0</v>
      </c>
    </row>
    <row r="19" spans="1:5" ht="33" customHeight="1" x14ac:dyDescent="0.3">
      <c r="A19" s="24" t="s">
        <v>18</v>
      </c>
      <c r="B19" s="17" t="s">
        <v>19</v>
      </c>
      <c r="C19" s="48">
        <f>'SCH I'!H8</f>
        <v>0</v>
      </c>
      <c r="D19" s="48">
        <f>'SCH I'!I8</f>
        <v>0</v>
      </c>
      <c r="E19" s="48">
        <f>'SCH I'!J8</f>
        <v>0</v>
      </c>
    </row>
    <row r="20" spans="1:5" ht="33" customHeight="1" x14ac:dyDescent="0.3">
      <c r="A20" s="24" t="s">
        <v>20</v>
      </c>
      <c r="B20" s="17" t="s">
        <v>21</v>
      </c>
      <c r="C20" s="48">
        <f>'SCH J'!H9</f>
        <v>0</v>
      </c>
      <c r="D20" s="48">
        <f>'SCH J'!I9</f>
        <v>0</v>
      </c>
      <c r="E20" s="48">
        <f>'SCH J'!J9</f>
        <v>0</v>
      </c>
    </row>
    <row r="21" spans="1:5" ht="33" customHeight="1" x14ac:dyDescent="0.3">
      <c r="A21" s="24" t="s">
        <v>22</v>
      </c>
      <c r="B21" s="17" t="s">
        <v>23</v>
      </c>
      <c r="C21" s="48">
        <f>'SCH K'!H9</f>
        <v>0</v>
      </c>
      <c r="D21" s="48">
        <f>'SCH K'!I9</f>
        <v>0</v>
      </c>
      <c r="E21" s="48">
        <f>'SCH K'!J9</f>
        <v>0</v>
      </c>
    </row>
    <row r="22" spans="1:5" ht="33" customHeight="1" x14ac:dyDescent="0.3">
      <c r="A22" s="24" t="s">
        <v>24</v>
      </c>
      <c r="B22" s="17" t="s">
        <v>25</v>
      </c>
      <c r="C22" s="48">
        <f>'SCH L'!H25</f>
        <v>0</v>
      </c>
      <c r="D22" s="48">
        <f>'SCH L'!I25</f>
        <v>0</v>
      </c>
      <c r="E22" s="48">
        <f>'SCH L'!J25</f>
        <v>0</v>
      </c>
    </row>
    <row r="23" spans="1:5" ht="33" customHeight="1" x14ac:dyDescent="0.3">
      <c r="A23" s="24" t="s">
        <v>26</v>
      </c>
      <c r="B23" s="17" t="s">
        <v>27</v>
      </c>
      <c r="C23" s="48">
        <f>'SCH M'!H14</f>
        <v>0</v>
      </c>
      <c r="D23" s="48">
        <f>'SCH M'!I14</f>
        <v>0</v>
      </c>
      <c r="E23" s="48">
        <f>'SCH M'!J14</f>
        <v>0</v>
      </c>
    </row>
    <row r="24" spans="1:5" ht="33" customHeight="1" x14ac:dyDescent="0.3">
      <c r="A24" s="24" t="s">
        <v>28</v>
      </c>
      <c r="B24" s="17" t="s">
        <v>29</v>
      </c>
      <c r="C24" s="48">
        <f>'SCH N'!H11</f>
        <v>0</v>
      </c>
      <c r="D24" s="48">
        <f>'SCH N'!I11</f>
        <v>0</v>
      </c>
      <c r="E24" s="48">
        <f>'SCH N'!J11</f>
        <v>0</v>
      </c>
    </row>
    <row r="25" spans="1:5" ht="33" customHeight="1" x14ac:dyDescent="0.3">
      <c r="A25" s="13"/>
      <c r="B25" s="26" t="s">
        <v>133</v>
      </c>
      <c r="C25" s="48">
        <f>SUM(C11:C24)</f>
        <v>0</v>
      </c>
      <c r="D25" s="48">
        <f t="shared" ref="D25:E25" si="0">SUM(D11:D24)</f>
        <v>0</v>
      </c>
      <c r="E25" s="48">
        <f t="shared" si="0"/>
        <v>0</v>
      </c>
    </row>
    <row r="26" spans="1:5" ht="37.799999999999997" customHeight="1" x14ac:dyDescent="0.3">
      <c r="A26" s="24" t="s">
        <v>125</v>
      </c>
      <c r="B26" s="25" t="s">
        <v>123</v>
      </c>
      <c r="C26" s="42">
        <v>26246000</v>
      </c>
      <c r="D26" s="69" t="s">
        <v>172</v>
      </c>
      <c r="E26" s="69" t="s">
        <v>172</v>
      </c>
    </row>
    <row r="27" spans="1:5" ht="15.6" x14ac:dyDescent="0.3">
      <c r="A27" s="18"/>
      <c r="B27" s="18"/>
      <c r="C27" s="50"/>
      <c r="D27" s="18"/>
      <c r="E27" s="18"/>
    </row>
    <row r="28" spans="1:5" ht="15.6" x14ac:dyDescent="0.3">
      <c r="A28" s="19" t="s">
        <v>122</v>
      </c>
      <c r="B28" s="20"/>
      <c r="C28" s="20"/>
      <c r="D28" s="20"/>
      <c r="E28" s="20"/>
    </row>
    <row r="29" spans="1:5" ht="20.399999999999999" customHeight="1" x14ac:dyDescent="0.3">
      <c r="A29" s="27">
        <v>1</v>
      </c>
      <c r="B29" s="71" t="s">
        <v>134</v>
      </c>
      <c r="C29" s="71"/>
      <c r="D29" s="71"/>
      <c r="E29" s="71"/>
    </row>
    <row r="30" spans="1:5" ht="22.2" customHeight="1" x14ac:dyDescent="0.3">
      <c r="A30" s="27">
        <v>2</v>
      </c>
      <c r="B30" s="71" t="s">
        <v>121</v>
      </c>
      <c r="C30" s="71"/>
      <c r="D30" s="71"/>
      <c r="E30" s="71"/>
    </row>
    <row r="31" spans="1:5" ht="25.2" customHeight="1" x14ac:dyDescent="0.3">
      <c r="A31" s="27">
        <v>3</v>
      </c>
      <c r="B31" s="71" t="s">
        <v>171</v>
      </c>
      <c r="C31" s="71"/>
      <c r="D31" s="71"/>
      <c r="E31" s="71"/>
    </row>
  </sheetData>
  <sheetProtection selectLockedCells="1"/>
  <protectedRanges>
    <protectedRange sqref="C10:E10" name="Range1"/>
  </protectedRanges>
  <mergeCells count="13">
    <mergeCell ref="A1:E1"/>
    <mergeCell ref="B29:E29"/>
    <mergeCell ref="B30:E30"/>
    <mergeCell ref="B31:E31"/>
    <mergeCell ref="A2:E2"/>
    <mergeCell ref="A7:E7"/>
    <mergeCell ref="A3:E3"/>
    <mergeCell ref="A4:E4"/>
    <mergeCell ref="A8:A9"/>
    <mergeCell ref="B8:B9"/>
    <mergeCell ref="C8:E8"/>
    <mergeCell ref="A5:C5"/>
    <mergeCell ref="A6:C6"/>
  </mergeCells>
  <printOptions horizontalCentered="1"/>
  <pageMargins left="0.31496062992125984" right="0.31496062992125984" top="0.35433070866141736" bottom="0.35433070866141736" header="0.11811023622047245" footer="0.11811023622047245"/>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60" zoomScaleNormal="54" workbookViewId="0">
      <selection activeCell="E6" sqref="E6:G7"/>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10" width="17.33203125" customWidth="1"/>
  </cols>
  <sheetData>
    <row r="1" spans="1:10" ht="63.6"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74</v>
      </c>
      <c r="B5" s="85"/>
      <c r="C5" s="85"/>
      <c r="D5" s="2"/>
      <c r="E5" s="2"/>
      <c r="F5" s="2"/>
      <c r="G5" s="2"/>
      <c r="H5" s="37">
        <f t="shared" ref="H5:J7" si="0">E5*$D5</f>
        <v>0</v>
      </c>
      <c r="I5" s="37">
        <f t="shared" si="0"/>
        <v>0</v>
      </c>
      <c r="J5" s="37">
        <f t="shared" si="0"/>
        <v>0</v>
      </c>
    </row>
    <row r="6" spans="1:10" ht="234.6" x14ac:dyDescent="0.3">
      <c r="A6" s="28">
        <v>1</v>
      </c>
      <c r="B6" s="7" t="s">
        <v>75</v>
      </c>
      <c r="C6" s="29" t="s">
        <v>140</v>
      </c>
      <c r="D6" s="3">
        <v>5359.25</v>
      </c>
      <c r="E6" s="65"/>
      <c r="F6" s="66"/>
      <c r="G6" s="66"/>
      <c r="H6" s="53">
        <f>E6*D6</f>
        <v>0</v>
      </c>
      <c r="I6" s="53">
        <f t="shared" si="0"/>
        <v>0</v>
      </c>
      <c r="J6" s="53">
        <f t="shared" si="0"/>
        <v>0</v>
      </c>
    </row>
    <row r="7" spans="1:10" ht="55.2" x14ac:dyDescent="0.3">
      <c r="A7" s="28">
        <f>A6+1</f>
        <v>2</v>
      </c>
      <c r="B7" s="7" t="s">
        <v>76</v>
      </c>
      <c r="C7" s="29" t="s">
        <v>140</v>
      </c>
      <c r="D7" s="3">
        <v>372.8599999999999</v>
      </c>
      <c r="E7" s="65"/>
      <c r="F7" s="66"/>
      <c r="G7" s="66"/>
      <c r="H7" s="53">
        <f>E7*D7</f>
        <v>0</v>
      </c>
      <c r="I7" s="60">
        <f t="shared" si="0"/>
        <v>0</v>
      </c>
      <c r="J7" s="60">
        <f t="shared" si="0"/>
        <v>0</v>
      </c>
    </row>
    <row r="8" spans="1:10" x14ac:dyDescent="0.3">
      <c r="A8" s="28"/>
      <c r="B8" s="35" t="s">
        <v>30</v>
      </c>
      <c r="C8" s="32"/>
      <c r="D8" s="1"/>
      <c r="E8" s="2"/>
      <c r="F8" s="2"/>
      <c r="G8" s="2"/>
      <c r="H8" s="56">
        <f>SUM(H6:H7)</f>
        <v>0</v>
      </c>
      <c r="I8" s="60">
        <f>SUM(I6:I7)</f>
        <v>0</v>
      </c>
      <c r="J8" s="60">
        <f>SUM(J6:J7)</f>
        <v>0</v>
      </c>
    </row>
  </sheetData>
  <sheetProtection algorithmName="SHA-512" hashValue="QYNKEZ1qZ8uS3Hv8ITYFb6Vsd9G4lzWUOa9Ik6K/Z6hlxSO4Q4RQT3TrXARVkox2KD1zaPlzqiToZlHaOmNpfQ==" saltValue="bn4Nm/D+YkmzcWu6GjKVTQ==" spinCount="100000" sheet="1" objects="1" scenarios="1"/>
  <protectedRanges>
    <protectedRange sqref="E6:G7"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zoomScale="60" zoomScaleNormal="58" workbookViewId="0">
      <selection activeCell="D6" sqref="D6:D8"/>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10" width="17.33203125" customWidth="1"/>
  </cols>
  <sheetData>
    <row r="1" spans="1:10" ht="66"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77</v>
      </c>
      <c r="B5" s="85"/>
      <c r="C5" s="85"/>
      <c r="D5" s="2"/>
      <c r="E5" s="2"/>
      <c r="F5" s="2"/>
      <c r="G5" s="2"/>
      <c r="H5" s="37">
        <f t="shared" ref="H5:J8" si="0">E5*$D5</f>
        <v>0</v>
      </c>
      <c r="I5" s="37">
        <f t="shared" si="0"/>
        <v>0</v>
      </c>
      <c r="J5" s="37">
        <f t="shared" si="0"/>
        <v>0</v>
      </c>
    </row>
    <row r="6" spans="1:10" ht="110.4" x14ac:dyDescent="0.3">
      <c r="A6" s="28">
        <v>1</v>
      </c>
      <c r="B6" s="9" t="s">
        <v>78</v>
      </c>
      <c r="C6" s="29" t="s">
        <v>143</v>
      </c>
      <c r="D6" s="3">
        <v>2550</v>
      </c>
      <c r="E6" s="65"/>
      <c r="F6" s="66"/>
      <c r="G6" s="66"/>
      <c r="H6" s="53">
        <f>E6*D6</f>
        <v>0</v>
      </c>
      <c r="I6" s="53">
        <f t="shared" si="0"/>
        <v>0</v>
      </c>
      <c r="J6" s="53">
        <f t="shared" si="0"/>
        <v>0</v>
      </c>
    </row>
    <row r="7" spans="1:10" ht="82.8" x14ac:dyDescent="0.3">
      <c r="A7" s="28">
        <f>A6+1</f>
        <v>2</v>
      </c>
      <c r="B7" s="7" t="s">
        <v>79</v>
      </c>
      <c r="C7" s="29" t="s">
        <v>143</v>
      </c>
      <c r="D7" s="3">
        <v>4632</v>
      </c>
      <c r="E7" s="65"/>
      <c r="F7" s="66"/>
      <c r="G7" s="66"/>
      <c r="H7" s="53">
        <f t="shared" ref="H7:H8" si="1">E7*D7</f>
        <v>0</v>
      </c>
      <c r="I7" s="53">
        <f t="shared" si="0"/>
        <v>0</v>
      </c>
      <c r="J7" s="53">
        <f t="shared" si="0"/>
        <v>0</v>
      </c>
    </row>
    <row r="8" spans="1:10" ht="225" customHeight="1" x14ac:dyDescent="0.3">
      <c r="A8" s="28">
        <f>A7+1</f>
        <v>3</v>
      </c>
      <c r="B8" s="7" t="s">
        <v>80</v>
      </c>
      <c r="C8" s="31" t="s">
        <v>143</v>
      </c>
      <c r="D8" s="3">
        <v>228</v>
      </c>
      <c r="E8" s="65"/>
      <c r="F8" s="66"/>
      <c r="G8" s="66"/>
      <c r="H8" s="53">
        <f t="shared" si="1"/>
        <v>0</v>
      </c>
      <c r="I8" s="53">
        <f t="shared" si="0"/>
        <v>0</v>
      </c>
      <c r="J8" s="53">
        <f t="shared" si="0"/>
        <v>0</v>
      </c>
    </row>
    <row r="9" spans="1:10" x14ac:dyDescent="0.3">
      <c r="A9" s="28"/>
      <c r="B9" s="35" t="s">
        <v>30</v>
      </c>
      <c r="C9" s="32"/>
      <c r="D9" s="56"/>
      <c r="E9" s="2"/>
      <c r="F9" s="2"/>
      <c r="G9" s="2"/>
      <c r="H9" s="56">
        <f>SUM(H6:H8)</f>
        <v>0</v>
      </c>
      <c r="I9" s="60">
        <f t="shared" ref="I9:J9" si="2">SUM(I6:I8)</f>
        <v>0</v>
      </c>
      <c r="J9" s="60">
        <f t="shared" si="2"/>
        <v>0</v>
      </c>
    </row>
    <row r="12" spans="1:10" x14ac:dyDescent="0.3">
      <c r="H12" s="58"/>
    </row>
  </sheetData>
  <sheetProtection algorithmName="SHA-512" hashValue="ZOt7aaXS8WArUsSZT4wAZyjrYgYBo88GT8tL9u9hOizZ7knF4JOJabD6SCjL0BPTMUl6jS5xVBJsn7qZJN28uA==" saltValue="XhpE8+H2UiNBQ55LaMMKQQ==" spinCount="100000" sheet="1" objects="1" scenarios="1"/>
  <protectedRanges>
    <protectedRange sqref="E6:G8"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BreakPreview" topLeftCell="A4" zoomScale="55" zoomScaleNormal="26" zoomScaleSheetLayoutView="55" workbookViewId="0">
      <selection activeCell="D6" sqref="D6:D8"/>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8" width="27.33203125" bestFit="1" customWidth="1"/>
    <col min="9" max="10" width="17.33203125" customWidth="1"/>
  </cols>
  <sheetData>
    <row r="1" spans="1:10" ht="46.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81</v>
      </c>
      <c r="B5" s="85"/>
      <c r="C5" s="85"/>
      <c r="D5" s="2"/>
      <c r="E5" s="2"/>
      <c r="F5" s="2"/>
      <c r="G5" s="2"/>
      <c r="H5" s="37">
        <f t="shared" ref="H5:J8" si="0">E5*$D5</f>
        <v>0</v>
      </c>
      <c r="I5" s="37">
        <f t="shared" si="0"/>
        <v>0</v>
      </c>
      <c r="J5" s="37">
        <f t="shared" si="0"/>
        <v>0</v>
      </c>
    </row>
    <row r="6" spans="1:10" ht="358.8" customHeight="1" x14ac:dyDescent="0.3">
      <c r="A6" s="28">
        <v>1</v>
      </c>
      <c r="B6" s="7" t="s">
        <v>82</v>
      </c>
      <c r="C6" s="29" t="s">
        <v>143</v>
      </c>
      <c r="D6" s="57">
        <v>457</v>
      </c>
      <c r="E6" s="65"/>
      <c r="F6" s="66"/>
      <c r="G6" s="66"/>
      <c r="H6" s="53">
        <f>E6*D6</f>
        <v>0</v>
      </c>
      <c r="I6" s="53">
        <f t="shared" si="0"/>
        <v>0</v>
      </c>
      <c r="J6" s="53">
        <f t="shared" si="0"/>
        <v>0</v>
      </c>
    </row>
    <row r="7" spans="1:10" ht="350.4" customHeight="1" x14ac:dyDescent="0.3">
      <c r="A7" s="28">
        <f>A6+1</f>
        <v>2</v>
      </c>
      <c r="B7" s="7" t="s">
        <v>83</v>
      </c>
      <c r="C7" s="29" t="s">
        <v>143</v>
      </c>
      <c r="D7" s="57">
        <v>263</v>
      </c>
      <c r="E7" s="65"/>
      <c r="F7" s="66"/>
      <c r="G7" s="66"/>
      <c r="H7" s="53">
        <f t="shared" ref="H7:H8" si="1">E7*D7</f>
        <v>0</v>
      </c>
      <c r="I7" s="53">
        <f t="shared" si="0"/>
        <v>0</v>
      </c>
      <c r="J7" s="53">
        <f t="shared" si="0"/>
        <v>0</v>
      </c>
    </row>
    <row r="8" spans="1:10" ht="339.6" customHeight="1" x14ac:dyDescent="0.3">
      <c r="A8" s="28">
        <f>A7+1</f>
        <v>3</v>
      </c>
      <c r="B8" s="7" t="s">
        <v>84</v>
      </c>
      <c r="C8" s="29" t="s">
        <v>143</v>
      </c>
      <c r="D8" s="57">
        <v>99</v>
      </c>
      <c r="E8" s="65"/>
      <c r="F8" s="66"/>
      <c r="G8" s="66"/>
      <c r="H8" s="53">
        <f t="shared" si="1"/>
        <v>0</v>
      </c>
      <c r="I8" s="53">
        <f t="shared" si="0"/>
        <v>0</v>
      </c>
      <c r="J8" s="53">
        <f t="shared" si="0"/>
        <v>0</v>
      </c>
    </row>
    <row r="9" spans="1:10" x14ac:dyDescent="0.3">
      <c r="A9" s="44"/>
      <c r="B9" s="35" t="s">
        <v>30</v>
      </c>
      <c r="C9" s="32"/>
      <c r="D9" s="56"/>
      <c r="E9" s="2"/>
      <c r="F9" s="2"/>
      <c r="G9" s="2"/>
      <c r="H9" s="56">
        <f>SUM(H6:H8)</f>
        <v>0</v>
      </c>
      <c r="I9" s="60">
        <f>SUM(I6:I8)</f>
        <v>0</v>
      </c>
      <c r="J9" s="60">
        <f>SUM(J6:J8)</f>
        <v>0</v>
      </c>
    </row>
  </sheetData>
  <sheetProtection algorithmName="SHA-512" hashValue="eAoJMidD9LnuA7cTPtC9Cdv8/4c5KN6WkdkZKc/GlkKVWIM59M28snk9bdljz9L4zdP1vvfuE6DOWCN8Yp2G2A==" saltValue="GC/hIq14M+Ou16WYnzUXBw==" spinCount="100000" sheet="1" objects="1" scenarios="1"/>
  <protectedRanges>
    <protectedRange sqref="E6:G8"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13" zoomScale="60" zoomScaleNormal="64" workbookViewId="0">
      <selection activeCell="D6" sqref="D6:D24"/>
    </sheetView>
  </sheetViews>
  <sheetFormatPr defaultRowHeight="14.4" x14ac:dyDescent="0.3"/>
  <cols>
    <col min="1" max="1" width="5.5546875" style="47" customWidth="1"/>
    <col min="2" max="2" width="46" style="34" customWidth="1"/>
    <col min="3" max="3" width="5.44140625" bestFit="1" customWidth="1"/>
    <col min="4" max="4" width="22.33203125" bestFit="1" customWidth="1"/>
    <col min="5" max="7" width="14.33203125" customWidth="1"/>
    <col min="8" max="10" width="17.33203125" customWidth="1"/>
  </cols>
  <sheetData>
    <row r="1" spans="1:10" ht="46.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85</v>
      </c>
      <c r="B5" s="85"/>
      <c r="C5" s="85"/>
      <c r="D5" s="2"/>
      <c r="E5" s="2"/>
      <c r="F5" s="2"/>
      <c r="G5" s="2"/>
      <c r="H5" s="37">
        <f t="shared" ref="H5:J24" si="0">E5*$D5</f>
        <v>0</v>
      </c>
      <c r="I5" s="37">
        <f t="shared" si="0"/>
        <v>0</v>
      </c>
      <c r="J5" s="37">
        <f t="shared" si="0"/>
        <v>0</v>
      </c>
    </row>
    <row r="6" spans="1:10" ht="138" x14ac:dyDescent="0.3">
      <c r="A6" s="28">
        <v>1</v>
      </c>
      <c r="B6" s="9" t="s">
        <v>86</v>
      </c>
      <c r="C6" s="29" t="s">
        <v>141</v>
      </c>
      <c r="D6" s="3">
        <v>25616.43</v>
      </c>
      <c r="E6" s="65"/>
      <c r="F6" s="66"/>
      <c r="G6" s="66"/>
      <c r="H6" s="53">
        <f>E6*D6</f>
        <v>0</v>
      </c>
      <c r="I6" s="53">
        <f t="shared" si="0"/>
        <v>0</v>
      </c>
      <c r="J6" s="53">
        <f t="shared" si="0"/>
        <v>0</v>
      </c>
    </row>
    <row r="7" spans="1:10" ht="179.4" x14ac:dyDescent="0.3">
      <c r="A7" s="28">
        <f>A6+1</f>
        <v>2</v>
      </c>
      <c r="B7" s="10" t="s">
        <v>87</v>
      </c>
      <c r="C7" s="29" t="s">
        <v>143</v>
      </c>
      <c r="D7" s="3">
        <v>1327</v>
      </c>
      <c r="E7" s="65"/>
      <c r="F7" s="66"/>
      <c r="G7" s="66"/>
      <c r="H7" s="53">
        <f t="shared" ref="H7:H24" si="1">E7*D7</f>
        <v>0</v>
      </c>
      <c r="I7" s="53">
        <f t="shared" si="0"/>
        <v>0</v>
      </c>
      <c r="J7" s="53">
        <f t="shared" si="0"/>
        <v>0</v>
      </c>
    </row>
    <row r="8" spans="1:10" ht="96.6" x14ac:dyDescent="0.3">
      <c r="A8" s="28">
        <f>A7+1</f>
        <v>3</v>
      </c>
      <c r="B8" s="7" t="s">
        <v>88</v>
      </c>
      <c r="C8" s="29" t="s">
        <v>141</v>
      </c>
      <c r="D8" s="3">
        <v>25622.46</v>
      </c>
      <c r="E8" s="65"/>
      <c r="F8" s="66"/>
      <c r="G8" s="66"/>
      <c r="H8" s="53">
        <f t="shared" si="1"/>
        <v>0</v>
      </c>
      <c r="I8" s="53">
        <f t="shared" si="0"/>
        <v>0</v>
      </c>
      <c r="J8" s="53">
        <f t="shared" si="0"/>
        <v>0</v>
      </c>
    </row>
    <row r="9" spans="1:10" ht="55.2" x14ac:dyDescent="0.3">
      <c r="A9" s="28">
        <f>A8+1</f>
        <v>4</v>
      </c>
      <c r="B9" s="7" t="s">
        <v>89</v>
      </c>
      <c r="C9" s="31" t="s">
        <v>141</v>
      </c>
      <c r="D9" s="3">
        <v>25622.46</v>
      </c>
      <c r="E9" s="65"/>
      <c r="F9" s="66"/>
      <c r="G9" s="66"/>
      <c r="H9" s="53">
        <f t="shared" si="1"/>
        <v>0</v>
      </c>
      <c r="I9" s="53">
        <f t="shared" si="0"/>
        <v>0</v>
      </c>
      <c r="J9" s="53">
        <f t="shared" si="0"/>
        <v>0</v>
      </c>
    </row>
    <row r="10" spans="1:10" ht="138" x14ac:dyDescent="0.3">
      <c r="A10" s="28">
        <f>A9+1</f>
        <v>5</v>
      </c>
      <c r="B10" s="9" t="s">
        <v>90</v>
      </c>
      <c r="C10" s="29"/>
      <c r="D10" s="3"/>
      <c r="E10" s="65"/>
      <c r="F10" s="66"/>
      <c r="G10" s="66"/>
      <c r="H10" s="53">
        <f t="shared" si="1"/>
        <v>0</v>
      </c>
      <c r="I10" s="53">
        <f t="shared" si="0"/>
        <v>0</v>
      </c>
      <c r="J10" s="53">
        <f t="shared" si="0"/>
        <v>0</v>
      </c>
    </row>
    <row r="11" spans="1:10" ht="41.4" x14ac:dyDescent="0.3">
      <c r="A11" s="28" t="s">
        <v>151</v>
      </c>
      <c r="B11" s="9" t="s">
        <v>91</v>
      </c>
      <c r="C11" s="29" t="s">
        <v>143</v>
      </c>
      <c r="D11" s="3">
        <v>665</v>
      </c>
      <c r="E11" s="65"/>
      <c r="F11" s="66"/>
      <c r="G11" s="66"/>
      <c r="H11" s="53">
        <f t="shared" si="1"/>
        <v>0</v>
      </c>
      <c r="I11" s="53">
        <f t="shared" si="0"/>
        <v>0</v>
      </c>
      <c r="J11" s="53">
        <f t="shared" si="0"/>
        <v>0</v>
      </c>
    </row>
    <row r="12" spans="1:10" ht="55.2" x14ac:dyDescent="0.3">
      <c r="A12" s="28" t="s">
        <v>152</v>
      </c>
      <c r="B12" s="9" t="s">
        <v>92</v>
      </c>
      <c r="C12" s="29" t="s">
        <v>143</v>
      </c>
      <c r="D12" s="3">
        <v>666</v>
      </c>
      <c r="E12" s="65"/>
      <c r="F12" s="66"/>
      <c r="G12" s="66"/>
      <c r="H12" s="53">
        <f t="shared" si="1"/>
        <v>0</v>
      </c>
      <c r="I12" s="53">
        <f t="shared" si="0"/>
        <v>0</v>
      </c>
      <c r="J12" s="53">
        <f t="shared" si="0"/>
        <v>0</v>
      </c>
    </row>
    <row r="13" spans="1:10" ht="151.80000000000001" x14ac:dyDescent="0.3">
      <c r="A13" s="28">
        <f>A10+1</f>
        <v>6</v>
      </c>
      <c r="B13" s="9" t="s">
        <v>93</v>
      </c>
      <c r="C13" s="29"/>
      <c r="D13" s="3"/>
      <c r="E13" s="65"/>
      <c r="F13" s="66"/>
      <c r="G13" s="66"/>
      <c r="H13" s="53">
        <f t="shared" si="1"/>
        <v>0</v>
      </c>
      <c r="I13" s="53">
        <f t="shared" si="0"/>
        <v>0</v>
      </c>
      <c r="J13" s="53">
        <f t="shared" si="0"/>
        <v>0</v>
      </c>
    </row>
    <row r="14" spans="1:10" x14ac:dyDescent="0.3">
      <c r="A14" s="28" t="s">
        <v>159</v>
      </c>
      <c r="B14" s="9" t="s">
        <v>94</v>
      </c>
      <c r="C14" s="29" t="s">
        <v>143</v>
      </c>
      <c r="D14" s="3">
        <v>665</v>
      </c>
      <c r="E14" s="65"/>
      <c r="F14" s="66"/>
      <c r="G14" s="66"/>
      <c r="H14" s="53">
        <f t="shared" si="1"/>
        <v>0</v>
      </c>
      <c r="I14" s="53">
        <f t="shared" si="0"/>
        <v>0</v>
      </c>
      <c r="J14" s="53">
        <f t="shared" si="0"/>
        <v>0</v>
      </c>
    </row>
    <row r="15" spans="1:10" x14ac:dyDescent="0.3">
      <c r="A15" s="28" t="s">
        <v>160</v>
      </c>
      <c r="B15" s="9" t="s">
        <v>95</v>
      </c>
      <c r="C15" s="29" t="s">
        <v>143</v>
      </c>
      <c r="D15" s="3">
        <v>666</v>
      </c>
      <c r="E15" s="65"/>
      <c r="F15" s="66"/>
      <c r="G15" s="66"/>
      <c r="H15" s="53">
        <f t="shared" si="1"/>
        <v>0</v>
      </c>
      <c r="I15" s="53">
        <f t="shared" si="0"/>
        <v>0</v>
      </c>
      <c r="J15" s="53">
        <f t="shared" si="0"/>
        <v>0</v>
      </c>
    </row>
    <row r="16" spans="1:10" ht="193.2" x14ac:dyDescent="0.3">
      <c r="A16" s="28">
        <f>A13+1</f>
        <v>7</v>
      </c>
      <c r="B16" s="9" t="s">
        <v>96</v>
      </c>
      <c r="C16" s="29"/>
      <c r="D16" s="3"/>
      <c r="E16" s="65"/>
      <c r="F16" s="66"/>
      <c r="G16" s="66"/>
      <c r="H16" s="53">
        <f t="shared" si="1"/>
        <v>0</v>
      </c>
      <c r="I16" s="53">
        <f t="shared" si="0"/>
        <v>0</v>
      </c>
      <c r="J16" s="53">
        <f t="shared" si="0"/>
        <v>0</v>
      </c>
    </row>
    <row r="17" spans="1:10" x14ac:dyDescent="0.3">
      <c r="A17" s="28" t="s">
        <v>161</v>
      </c>
      <c r="B17" s="7" t="s">
        <v>97</v>
      </c>
      <c r="C17" s="29" t="s">
        <v>143</v>
      </c>
      <c r="D17" s="3">
        <v>665</v>
      </c>
      <c r="E17" s="65"/>
      <c r="F17" s="66"/>
      <c r="G17" s="66"/>
      <c r="H17" s="53">
        <f t="shared" si="1"/>
        <v>0</v>
      </c>
      <c r="I17" s="53">
        <f t="shared" si="0"/>
        <v>0</v>
      </c>
      <c r="J17" s="53">
        <f t="shared" si="0"/>
        <v>0</v>
      </c>
    </row>
    <row r="18" spans="1:10" x14ac:dyDescent="0.3">
      <c r="A18" s="28" t="s">
        <v>162</v>
      </c>
      <c r="B18" s="9" t="s">
        <v>98</v>
      </c>
      <c r="C18" s="29" t="s">
        <v>143</v>
      </c>
      <c r="D18" s="3">
        <v>1332</v>
      </c>
      <c r="E18" s="65"/>
      <c r="F18" s="66"/>
      <c r="G18" s="66"/>
      <c r="H18" s="53">
        <f t="shared" si="1"/>
        <v>0</v>
      </c>
      <c r="I18" s="53">
        <f t="shared" si="0"/>
        <v>0</v>
      </c>
      <c r="J18" s="53">
        <f t="shared" si="0"/>
        <v>0</v>
      </c>
    </row>
    <row r="19" spans="1:10" ht="41.4" x14ac:dyDescent="0.3">
      <c r="A19" s="28">
        <f>A16+1</f>
        <v>8</v>
      </c>
      <c r="B19" s="9" t="s">
        <v>99</v>
      </c>
      <c r="C19" s="29" t="s">
        <v>141</v>
      </c>
      <c r="D19" s="3">
        <v>27962</v>
      </c>
      <c r="E19" s="65"/>
      <c r="F19" s="66"/>
      <c r="G19" s="66"/>
      <c r="H19" s="53">
        <f t="shared" si="1"/>
        <v>0</v>
      </c>
      <c r="I19" s="53">
        <f t="shared" si="0"/>
        <v>0</v>
      </c>
      <c r="J19" s="53">
        <f t="shared" si="0"/>
        <v>0</v>
      </c>
    </row>
    <row r="20" spans="1:10" ht="69" x14ac:dyDescent="0.3">
      <c r="A20" s="28">
        <f>A19+1</f>
        <v>9</v>
      </c>
      <c r="B20" s="9" t="s">
        <v>100</v>
      </c>
      <c r="C20" s="29" t="s">
        <v>141</v>
      </c>
      <c r="D20" s="3">
        <v>25622.46</v>
      </c>
      <c r="E20" s="65"/>
      <c r="F20" s="66"/>
      <c r="G20" s="66"/>
      <c r="H20" s="53">
        <f t="shared" si="1"/>
        <v>0</v>
      </c>
      <c r="I20" s="53">
        <f t="shared" si="0"/>
        <v>0</v>
      </c>
      <c r="J20" s="53">
        <f t="shared" si="0"/>
        <v>0</v>
      </c>
    </row>
    <row r="21" spans="1:10" ht="69" x14ac:dyDescent="0.3">
      <c r="A21" s="28">
        <f>A20+1</f>
        <v>10</v>
      </c>
      <c r="B21" s="9" t="s">
        <v>101</v>
      </c>
      <c r="C21" s="29"/>
      <c r="D21" s="3"/>
      <c r="E21" s="65"/>
      <c r="F21" s="66"/>
      <c r="G21" s="66"/>
      <c r="H21" s="53">
        <f t="shared" si="1"/>
        <v>0</v>
      </c>
      <c r="I21" s="53">
        <f t="shared" si="0"/>
        <v>0</v>
      </c>
      <c r="J21" s="53">
        <f t="shared" si="0"/>
        <v>0</v>
      </c>
    </row>
    <row r="22" spans="1:10" x14ac:dyDescent="0.3">
      <c r="A22" s="28" t="s">
        <v>163</v>
      </c>
      <c r="B22" s="11" t="s">
        <v>102</v>
      </c>
      <c r="C22" s="29" t="s">
        <v>143</v>
      </c>
      <c r="D22" s="3">
        <v>3993</v>
      </c>
      <c r="E22" s="65"/>
      <c r="F22" s="66"/>
      <c r="G22" s="66"/>
      <c r="H22" s="53">
        <f t="shared" si="1"/>
        <v>0</v>
      </c>
      <c r="I22" s="53">
        <f t="shared" si="0"/>
        <v>0</v>
      </c>
      <c r="J22" s="53">
        <f t="shared" si="0"/>
        <v>0</v>
      </c>
    </row>
    <row r="23" spans="1:10" x14ac:dyDescent="0.3">
      <c r="A23" s="28" t="s">
        <v>164</v>
      </c>
      <c r="B23" s="11" t="s">
        <v>103</v>
      </c>
      <c r="C23" s="29" t="s">
        <v>143</v>
      </c>
      <c r="D23" s="3">
        <v>3993</v>
      </c>
      <c r="E23" s="65"/>
      <c r="F23" s="66"/>
      <c r="G23" s="66"/>
      <c r="H23" s="53">
        <f t="shared" si="1"/>
        <v>0</v>
      </c>
      <c r="I23" s="53">
        <f t="shared" si="0"/>
        <v>0</v>
      </c>
      <c r="J23" s="53">
        <f t="shared" si="0"/>
        <v>0</v>
      </c>
    </row>
    <row r="24" spans="1:10" ht="55.2" x14ac:dyDescent="0.3">
      <c r="A24" s="28">
        <f>A21+1</f>
        <v>11</v>
      </c>
      <c r="B24" s="9" t="s">
        <v>104</v>
      </c>
      <c r="C24" s="29" t="s">
        <v>143</v>
      </c>
      <c r="D24" s="3">
        <v>1385</v>
      </c>
      <c r="E24" s="65"/>
      <c r="F24" s="66"/>
      <c r="G24" s="66"/>
      <c r="H24" s="53">
        <f t="shared" si="1"/>
        <v>0</v>
      </c>
      <c r="I24" s="60">
        <f t="shared" si="0"/>
        <v>0</v>
      </c>
      <c r="J24" s="60">
        <f t="shared" si="0"/>
        <v>0</v>
      </c>
    </row>
    <row r="25" spans="1:10" x14ac:dyDescent="0.3">
      <c r="A25" s="28"/>
      <c r="B25" s="36" t="s">
        <v>30</v>
      </c>
      <c r="C25" s="33"/>
      <c r="D25" s="56"/>
      <c r="E25" s="2"/>
      <c r="F25" s="2"/>
      <c r="G25" s="2"/>
      <c r="H25" s="56">
        <f>SUM(H6:H24)</f>
        <v>0</v>
      </c>
      <c r="I25" s="60">
        <f>SUM(I6:I24)</f>
        <v>0</v>
      </c>
      <c r="J25" s="60">
        <f>SUM(J6:J24)</f>
        <v>0</v>
      </c>
    </row>
  </sheetData>
  <sheetProtection algorithmName="SHA-512" hashValue="uEPC7SuQY6z2Di55OfSMLbF+oPPzxW8ZvE4MGx28ege+1wzNCg8TmYIwZkX1LC0ysxM+eZ/7pExf2A775H1gsA==" saltValue="QYsdVto2Vo3eRniI41HBBQ==" spinCount="100000" sheet="1" objects="1" scenarios="1"/>
  <protectedRanges>
    <protectedRange sqref="E6:G24"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topLeftCell="A3" zoomScale="60" zoomScaleNormal="48" workbookViewId="0">
      <selection activeCell="D6" sqref="D6:D13"/>
    </sheetView>
  </sheetViews>
  <sheetFormatPr defaultRowHeight="14.4" x14ac:dyDescent="0.3"/>
  <cols>
    <col min="1" max="1" width="5.5546875" style="47" customWidth="1"/>
    <col min="2" max="2" width="46" style="34" customWidth="1"/>
    <col min="3" max="3" width="5.44140625" bestFit="1" customWidth="1"/>
    <col min="4" max="4" width="20.77734375" customWidth="1"/>
    <col min="5" max="7" width="14.33203125" customWidth="1"/>
    <col min="8" max="8" width="21.44140625" bestFit="1" customWidth="1"/>
    <col min="9" max="10" width="17.33203125" customWidth="1"/>
  </cols>
  <sheetData>
    <row r="1" spans="1:10" ht="46.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105</v>
      </c>
      <c r="B5" s="85"/>
      <c r="C5" s="85"/>
      <c r="D5" s="2"/>
      <c r="E5" s="2"/>
      <c r="F5" s="2"/>
      <c r="G5" s="2"/>
      <c r="H5" s="37">
        <f t="shared" ref="H5:J11" si="0">E5*$D5</f>
        <v>0</v>
      </c>
      <c r="I5" s="37">
        <f t="shared" si="0"/>
        <v>0</v>
      </c>
      <c r="J5" s="37">
        <f t="shared" si="0"/>
        <v>0</v>
      </c>
    </row>
    <row r="6" spans="1:10" ht="41.4" x14ac:dyDescent="0.3">
      <c r="A6" s="28">
        <v>1</v>
      </c>
      <c r="B6" s="9" t="s">
        <v>106</v>
      </c>
      <c r="C6" s="29" t="s">
        <v>142</v>
      </c>
      <c r="D6" s="57">
        <v>5722.4013249999989</v>
      </c>
      <c r="E6" s="66"/>
      <c r="F6" s="66"/>
      <c r="G6" s="66"/>
      <c r="H6" s="53">
        <f>E6*D6</f>
        <v>0</v>
      </c>
      <c r="I6" s="53">
        <f t="shared" si="0"/>
        <v>0</v>
      </c>
      <c r="J6" s="53">
        <f t="shared" si="0"/>
        <v>0</v>
      </c>
    </row>
    <row r="7" spans="1:10" ht="69" x14ac:dyDescent="0.3">
      <c r="A7" s="28">
        <f>A6+1</f>
        <v>2</v>
      </c>
      <c r="B7" s="9" t="s">
        <v>107</v>
      </c>
      <c r="C7" s="29" t="s">
        <v>142</v>
      </c>
      <c r="D7" s="57">
        <v>2818.4961750000002</v>
      </c>
      <c r="E7" s="66"/>
      <c r="F7" s="66"/>
      <c r="G7" s="66"/>
      <c r="H7" s="53">
        <f t="shared" ref="H7:H13" si="1">E7*D7</f>
        <v>0</v>
      </c>
      <c r="I7" s="53">
        <f t="shared" si="0"/>
        <v>0</v>
      </c>
      <c r="J7" s="53">
        <f t="shared" si="0"/>
        <v>0</v>
      </c>
    </row>
    <row r="8" spans="1:10" ht="27.6" x14ac:dyDescent="0.3">
      <c r="A8" s="28">
        <f t="shared" ref="A8:A12" si="2">A7+1</f>
        <v>3</v>
      </c>
      <c r="B8" s="9" t="s">
        <v>108</v>
      </c>
      <c r="C8" s="29" t="s">
        <v>142</v>
      </c>
      <c r="D8" s="57">
        <v>8540.8974999999991</v>
      </c>
      <c r="E8" s="66"/>
      <c r="F8" s="66"/>
      <c r="G8" s="66"/>
      <c r="H8" s="53">
        <f t="shared" si="1"/>
        <v>0</v>
      </c>
      <c r="I8" s="53">
        <f t="shared" si="0"/>
        <v>0</v>
      </c>
      <c r="J8" s="53">
        <f t="shared" si="0"/>
        <v>0</v>
      </c>
    </row>
    <row r="9" spans="1:10" ht="55.2" x14ac:dyDescent="0.3">
      <c r="A9" s="28">
        <f t="shared" si="2"/>
        <v>4</v>
      </c>
      <c r="B9" s="9" t="s">
        <v>109</v>
      </c>
      <c r="C9" s="29" t="s">
        <v>142</v>
      </c>
      <c r="D9" s="57">
        <v>8540.8974999999991</v>
      </c>
      <c r="E9" s="66"/>
      <c r="F9" s="66"/>
      <c r="G9" s="66"/>
      <c r="H9" s="53">
        <f t="shared" si="1"/>
        <v>0</v>
      </c>
      <c r="I9" s="53">
        <f t="shared" si="0"/>
        <v>0</v>
      </c>
      <c r="J9" s="53">
        <f t="shared" si="0"/>
        <v>0</v>
      </c>
    </row>
    <row r="10" spans="1:10" ht="82.8" x14ac:dyDescent="0.3">
      <c r="A10" s="28">
        <f t="shared" si="2"/>
        <v>5</v>
      </c>
      <c r="B10" s="9" t="s">
        <v>110</v>
      </c>
      <c r="C10" s="29" t="s">
        <v>140</v>
      </c>
      <c r="D10" s="57">
        <v>20879.993499999997</v>
      </c>
      <c r="E10" s="66"/>
      <c r="F10" s="66"/>
      <c r="G10" s="66"/>
      <c r="H10" s="53">
        <f t="shared" si="1"/>
        <v>0</v>
      </c>
      <c r="I10" s="53">
        <f t="shared" si="0"/>
        <v>0</v>
      </c>
      <c r="J10" s="53">
        <f t="shared" si="0"/>
        <v>0</v>
      </c>
    </row>
    <row r="11" spans="1:10" ht="55.2" x14ac:dyDescent="0.3">
      <c r="A11" s="28">
        <f t="shared" si="2"/>
        <v>6</v>
      </c>
      <c r="B11" s="7" t="s">
        <v>111</v>
      </c>
      <c r="C11" s="31" t="s">
        <v>140</v>
      </c>
      <c r="D11" s="57">
        <v>20879.993499999997</v>
      </c>
      <c r="E11" s="66"/>
      <c r="F11" s="66"/>
      <c r="G11" s="66"/>
      <c r="H11" s="53">
        <f t="shared" si="1"/>
        <v>0</v>
      </c>
      <c r="I11" s="53">
        <f t="shared" si="0"/>
        <v>0</v>
      </c>
      <c r="J11" s="53">
        <f t="shared" si="0"/>
        <v>0</v>
      </c>
    </row>
    <row r="12" spans="1:10" ht="82.8" x14ac:dyDescent="0.3">
      <c r="A12" s="28">
        <f t="shared" si="2"/>
        <v>7</v>
      </c>
      <c r="B12" s="7" t="s">
        <v>112</v>
      </c>
      <c r="C12" s="31" t="s">
        <v>143</v>
      </c>
      <c r="D12" s="57">
        <v>6932</v>
      </c>
      <c r="E12" s="66"/>
      <c r="F12" s="66"/>
      <c r="G12" s="66"/>
      <c r="H12" s="53">
        <f t="shared" si="1"/>
        <v>0</v>
      </c>
      <c r="I12" s="53">
        <f t="shared" ref="I12:J13" si="3">F12*$D12</f>
        <v>0</v>
      </c>
      <c r="J12" s="53">
        <f t="shared" si="3"/>
        <v>0</v>
      </c>
    </row>
    <row r="13" spans="1:10" ht="176.55" customHeight="1" x14ac:dyDescent="0.3">
      <c r="A13" s="28">
        <f>A12+1</f>
        <v>8</v>
      </c>
      <c r="B13" s="41" t="s">
        <v>113</v>
      </c>
      <c r="C13" s="31" t="s">
        <v>143</v>
      </c>
      <c r="D13" s="57">
        <v>71</v>
      </c>
      <c r="E13" s="66"/>
      <c r="F13" s="66"/>
      <c r="G13" s="66"/>
      <c r="H13" s="53">
        <f t="shared" si="1"/>
        <v>0</v>
      </c>
      <c r="I13" s="60">
        <f t="shared" si="3"/>
        <v>0</v>
      </c>
      <c r="J13" s="60">
        <f t="shared" si="3"/>
        <v>0</v>
      </c>
    </row>
    <row r="14" spans="1:10" x14ac:dyDescent="0.3">
      <c r="A14" s="46"/>
      <c r="B14" s="35" t="s">
        <v>30</v>
      </c>
      <c r="C14" s="32"/>
      <c r="D14" s="54"/>
      <c r="E14" s="2"/>
      <c r="F14" s="2"/>
      <c r="G14" s="2"/>
      <c r="H14" s="54">
        <f>SUM(H6:H13)</f>
        <v>0</v>
      </c>
      <c r="I14" s="60">
        <f>SUM(I6:I13)</f>
        <v>0</v>
      </c>
      <c r="J14" s="60">
        <f>SUM(J6:J13)</f>
        <v>0</v>
      </c>
    </row>
  </sheetData>
  <sheetProtection algorithmName="SHA-512" hashValue="6Pc8PlA2uteLAfb1wqMy9b5V2DWsTuGECdodat3rT2khYw6wLkXP8+xPkG/EBOmgVMR1OdgasRDup0sxQwnjCg==" saltValue="uRYFgb/e13VeQDIv+T0pQQ==" spinCount="100000" sheet="1" objects="1" scenarios="1"/>
  <protectedRanges>
    <protectedRange sqref="E6:G13"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topLeftCell="A7" zoomScale="60" zoomScaleNormal="44" workbookViewId="0">
      <selection activeCell="D6" sqref="D6:D10"/>
    </sheetView>
  </sheetViews>
  <sheetFormatPr defaultRowHeight="14.4" x14ac:dyDescent="0.3"/>
  <cols>
    <col min="1" max="1" width="5.5546875" style="47" customWidth="1"/>
    <col min="2" max="2" width="46" style="34" customWidth="1"/>
    <col min="3" max="3" width="5.44140625" bestFit="1" customWidth="1"/>
    <col min="4" max="4" width="17.109375" customWidth="1"/>
    <col min="5" max="7" width="14.33203125" customWidth="1"/>
    <col min="8" max="8" width="21.6640625" customWidth="1"/>
    <col min="9" max="10" width="17.33203125" customWidth="1"/>
  </cols>
  <sheetData>
    <row r="1" spans="1:10" ht="46.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114</v>
      </c>
      <c r="B5" s="85"/>
      <c r="C5" s="85"/>
      <c r="D5" s="2"/>
      <c r="E5" s="2"/>
      <c r="F5" s="2"/>
      <c r="G5" s="2"/>
      <c r="H5" s="37">
        <f t="shared" ref="H5:J10" si="0">E5*$D5</f>
        <v>0</v>
      </c>
      <c r="I5" s="37">
        <f t="shared" si="0"/>
        <v>0</v>
      </c>
      <c r="J5" s="37">
        <f t="shared" si="0"/>
        <v>0</v>
      </c>
    </row>
    <row r="6" spans="1:10" ht="269.39999999999998" customHeight="1" x14ac:dyDescent="0.3">
      <c r="A6" s="43">
        <v>1</v>
      </c>
      <c r="B6" s="7" t="s">
        <v>115</v>
      </c>
      <c r="C6" s="31" t="s">
        <v>140</v>
      </c>
      <c r="D6" s="57">
        <v>3917</v>
      </c>
      <c r="E6" s="65"/>
      <c r="F6" s="66"/>
      <c r="G6" s="66"/>
      <c r="H6" s="53">
        <f>E6*D6</f>
        <v>0</v>
      </c>
      <c r="I6" s="53">
        <f t="shared" si="0"/>
        <v>0</v>
      </c>
      <c r="J6" s="53">
        <f t="shared" si="0"/>
        <v>0</v>
      </c>
    </row>
    <row r="7" spans="1:10" ht="196.2" customHeight="1" x14ac:dyDescent="0.3">
      <c r="A7" s="28">
        <f>A6+1</f>
        <v>2</v>
      </c>
      <c r="B7" s="7" t="s">
        <v>116</v>
      </c>
      <c r="C7" s="29" t="s">
        <v>145</v>
      </c>
      <c r="D7" s="57">
        <v>5736</v>
      </c>
      <c r="E7" s="65"/>
      <c r="F7" s="66"/>
      <c r="G7" s="66"/>
      <c r="H7" s="53">
        <f t="shared" ref="H7:H10" si="1">E7*D7</f>
        <v>0</v>
      </c>
      <c r="I7" s="53">
        <f t="shared" si="0"/>
        <v>0</v>
      </c>
      <c r="J7" s="53">
        <f t="shared" si="0"/>
        <v>0</v>
      </c>
    </row>
    <row r="8" spans="1:10" ht="214.2" customHeight="1" x14ac:dyDescent="0.3">
      <c r="A8" s="28">
        <f t="shared" ref="A8:A10" si="2">A7+1</f>
        <v>3</v>
      </c>
      <c r="B8" s="7" t="s">
        <v>117</v>
      </c>
      <c r="C8" s="31" t="s">
        <v>140</v>
      </c>
      <c r="D8" s="57">
        <v>2126.652</v>
      </c>
      <c r="E8" s="65"/>
      <c r="F8" s="66"/>
      <c r="G8" s="66"/>
      <c r="H8" s="53">
        <f t="shared" si="1"/>
        <v>0</v>
      </c>
      <c r="I8" s="53">
        <f t="shared" si="0"/>
        <v>0</v>
      </c>
      <c r="J8" s="53">
        <f t="shared" si="0"/>
        <v>0</v>
      </c>
    </row>
    <row r="9" spans="1:10" ht="86.4" customHeight="1" x14ac:dyDescent="0.3">
      <c r="A9" s="28">
        <f t="shared" si="2"/>
        <v>4</v>
      </c>
      <c r="B9" s="6" t="s">
        <v>118</v>
      </c>
      <c r="C9" s="31" t="s">
        <v>143</v>
      </c>
      <c r="D9" s="57">
        <v>44</v>
      </c>
      <c r="E9" s="65"/>
      <c r="F9" s="66"/>
      <c r="G9" s="66"/>
      <c r="H9" s="53">
        <f t="shared" si="1"/>
        <v>0</v>
      </c>
      <c r="I9" s="53">
        <f t="shared" si="0"/>
        <v>0</v>
      </c>
      <c r="J9" s="53">
        <f t="shared" si="0"/>
        <v>0</v>
      </c>
    </row>
    <row r="10" spans="1:10" ht="134.4" customHeight="1" x14ac:dyDescent="0.3">
      <c r="A10" s="28">
        <f t="shared" si="2"/>
        <v>5</v>
      </c>
      <c r="B10" s="7" t="s">
        <v>119</v>
      </c>
      <c r="C10" s="29" t="s">
        <v>146</v>
      </c>
      <c r="D10" s="57">
        <v>23040</v>
      </c>
      <c r="E10" s="65"/>
      <c r="F10" s="66"/>
      <c r="G10" s="66"/>
      <c r="H10" s="53">
        <f t="shared" si="1"/>
        <v>0</v>
      </c>
      <c r="I10" s="53">
        <f t="shared" si="0"/>
        <v>0</v>
      </c>
      <c r="J10" s="53">
        <f t="shared" si="0"/>
        <v>0</v>
      </c>
    </row>
    <row r="11" spans="1:10" x14ac:dyDescent="0.3">
      <c r="A11" s="46"/>
      <c r="B11" s="35" t="s">
        <v>30</v>
      </c>
      <c r="C11" s="32"/>
      <c r="D11" s="59"/>
      <c r="E11" s="2"/>
      <c r="F11" s="2"/>
      <c r="G11" s="2"/>
      <c r="H11" s="56">
        <f>SUM(H6:H10)</f>
        <v>0</v>
      </c>
      <c r="I11" s="60">
        <f t="shared" ref="I11:J11" si="3">SUM(I6:I10)</f>
        <v>0</v>
      </c>
      <c r="J11" s="60">
        <f t="shared" si="3"/>
        <v>0</v>
      </c>
    </row>
  </sheetData>
  <sheetProtection algorithmName="SHA-512" hashValue="4zKuGLFC1/0cqkTOt6zfkLlhwuL7ERwQAaLQ/YPrq2zuvsFsUu04z58rJK2tL1LUWGyPfybWxe79w7WLgm6Q9w==" saltValue="zZ/wXj1at4KbRytlsAj9Kw==" spinCount="100000" sheet="1" objects="1" scenarios="1"/>
  <protectedRanges>
    <protectedRange sqref="E6:G10"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topLeftCell="A7" zoomScale="60" zoomScaleNormal="60" workbookViewId="0">
      <selection activeCell="D6" sqref="D6:D16"/>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10" width="17.33203125" customWidth="1"/>
  </cols>
  <sheetData>
    <row r="1" spans="1:10" ht="66.599999999999994"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22" t="s">
        <v>127</v>
      </c>
      <c r="G4" s="22" t="s">
        <v>129</v>
      </c>
      <c r="H4" s="22" t="s">
        <v>156</v>
      </c>
      <c r="I4" s="22" t="s">
        <v>127</v>
      </c>
      <c r="J4" s="22" t="s">
        <v>129</v>
      </c>
    </row>
    <row r="5" spans="1:10" ht="15.6" x14ac:dyDescent="0.3">
      <c r="A5" s="80" t="s">
        <v>31</v>
      </c>
      <c r="B5" s="80"/>
      <c r="C5" s="80"/>
      <c r="D5" s="2"/>
      <c r="E5" s="21"/>
      <c r="F5" s="15"/>
      <c r="G5" s="15"/>
      <c r="H5" s="21"/>
      <c r="I5" s="15"/>
      <c r="J5" s="15"/>
    </row>
    <row r="6" spans="1:10" ht="82.8" x14ac:dyDescent="0.3">
      <c r="A6" s="28">
        <v>1</v>
      </c>
      <c r="B6" s="5" t="s">
        <v>32</v>
      </c>
      <c r="C6" s="29" t="s">
        <v>140</v>
      </c>
      <c r="D6" s="3">
        <v>13832.71</v>
      </c>
      <c r="E6" s="65"/>
      <c r="F6" s="66"/>
      <c r="G6" s="66"/>
      <c r="H6" s="52">
        <f>E6*D6</f>
        <v>0</v>
      </c>
      <c r="I6" s="52">
        <f t="shared" ref="I6:J6" si="0">F6*$D6</f>
        <v>0</v>
      </c>
      <c r="J6" s="52">
        <f t="shared" si="0"/>
        <v>0</v>
      </c>
    </row>
    <row r="7" spans="1:10" ht="82.8" x14ac:dyDescent="0.3">
      <c r="A7" s="28">
        <f>A6+1</f>
        <v>2</v>
      </c>
      <c r="B7" s="5" t="s">
        <v>33</v>
      </c>
      <c r="C7" s="29" t="s">
        <v>141</v>
      </c>
      <c r="D7" s="3">
        <v>8836.19</v>
      </c>
      <c r="E7" s="65"/>
      <c r="F7" s="66"/>
      <c r="G7" s="66"/>
      <c r="H7" s="52">
        <f t="shared" ref="H7:H8" si="1">E7*D7</f>
        <v>0</v>
      </c>
      <c r="I7" s="52">
        <f t="shared" ref="I7:I16" si="2">F7*$D7</f>
        <v>0</v>
      </c>
      <c r="J7" s="52">
        <f t="shared" ref="J7:J16" si="3">G7*$D7</f>
        <v>0</v>
      </c>
    </row>
    <row r="8" spans="1:10" ht="69" x14ac:dyDescent="0.3">
      <c r="A8" s="28">
        <f t="shared" ref="A8:A10" si="4">A7+1</f>
        <v>3</v>
      </c>
      <c r="B8" s="5" t="s">
        <v>34</v>
      </c>
      <c r="C8" s="30" t="s">
        <v>140</v>
      </c>
      <c r="D8" s="3">
        <v>27614.539999999994</v>
      </c>
      <c r="E8" s="65"/>
      <c r="F8" s="66"/>
      <c r="G8" s="66"/>
      <c r="H8" s="52">
        <f t="shared" si="1"/>
        <v>0</v>
      </c>
      <c r="I8" s="52">
        <f t="shared" si="2"/>
        <v>0</v>
      </c>
      <c r="J8" s="52">
        <f t="shared" si="3"/>
        <v>0</v>
      </c>
    </row>
    <row r="9" spans="1:10" ht="82.8" x14ac:dyDescent="0.3">
      <c r="A9" s="28">
        <f t="shared" si="4"/>
        <v>4</v>
      </c>
      <c r="B9" s="7" t="s">
        <v>35</v>
      </c>
      <c r="C9" s="31" t="s">
        <v>141</v>
      </c>
      <c r="D9" s="3">
        <v>7078.869999999999</v>
      </c>
      <c r="E9" s="65"/>
      <c r="F9" s="66"/>
      <c r="G9" s="66"/>
      <c r="H9" s="52">
        <f t="shared" ref="H9:H16" si="5">E9*$D9</f>
        <v>0</v>
      </c>
      <c r="I9" s="52">
        <f t="shared" si="2"/>
        <v>0</v>
      </c>
      <c r="J9" s="52">
        <f t="shared" si="3"/>
        <v>0</v>
      </c>
    </row>
    <row r="10" spans="1:10" ht="124.2" x14ac:dyDescent="0.3">
      <c r="A10" s="28">
        <f t="shared" si="4"/>
        <v>5</v>
      </c>
      <c r="B10" s="7" t="s">
        <v>36</v>
      </c>
      <c r="C10" s="29"/>
      <c r="D10" s="3"/>
      <c r="E10" s="65"/>
      <c r="F10" s="66"/>
      <c r="G10" s="66"/>
      <c r="H10" s="52">
        <f t="shared" si="5"/>
        <v>0</v>
      </c>
      <c r="I10" s="52">
        <f t="shared" si="2"/>
        <v>0</v>
      </c>
      <c r="J10" s="52">
        <f t="shared" si="3"/>
        <v>0</v>
      </c>
    </row>
    <row r="11" spans="1:10" x14ac:dyDescent="0.3">
      <c r="A11" s="28" t="s">
        <v>151</v>
      </c>
      <c r="B11" s="8" t="s">
        <v>37</v>
      </c>
      <c r="C11" s="29" t="s">
        <v>142</v>
      </c>
      <c r="D11" s="3">
        <v>101695.0018</v>
      </c>
      <c r="E11" s="65"/>
      <c r="F11" s="66"/>
      <c r="G11" s="66"/>
      <c r="H11" s="52">
        <f t="shared" si="5"/>
        <v>0</v>
      </c>
      <c r="I11" s="52">
        <f t="shared" si="2"/>
        <v>0</v>
      </c>
      <c r="J11" s="52">
        <f t="shared" si="3"/>
        <v>0</v>
      </c>
    </row>
    <row r="12" spans="1:10" x14ac:dyDescent="0.3">
      <c r="A12" s="28" t="s">
        <v>152</v>
      </c>
      <c r="B12" s="8" t="s">
        <v>38</v>
      </c>
      <c r="C12" s="29" t="s">
        <v>142</v>
      </c>
      <c r="D12" s="3">
        <v>2308.4719999999998</v>
      </c>
      <c r="E12" s="65"/>
      <c r="F12" s="66"/>
      <c r="G12" s="66"/>
      <c r="H12" s="52">
        <f t="shared" si="5"/>
        <v>0</v>
      </c>
      <c r="I12" s="52">
        <f t="shared" si="2"/>
        <v>0</v>
      </c>
      <c r="J12" s="52">
        <f t="shared" si="3"/>
        <v>0</v>
      </c>
    </row>
    <row r="13" spans="1:10" ht="69" x14ac:dyDescent="0.3">
      <c r="A13" s="45">
        <f>A10+1</f>
        <v>6</v>
      </c>
      <c r="B13" s="5" t="s">
        <v>39</v>
      </c>
      <c r="C13" s="29" t="s">
        <v>143</v>
      </c>
      <c r="D13" s="3">
        <v>51</v>
      </c>
      <c r="E13" s="65"/>
      <c r="F13" s="66"/>
      <c r="G13" s="66"/>
      <c r="H13" s="52">
        <f t="shared" si="5"/>
        <v>0</v>
      </c>
      <c r="I13" s="52">
        <f t="shared" si="2"/>
        <v>0</v>
      </c>
      <c r="J13" s="52">
        <f t="shared" si="3"/>
        <v>0</v>
      </c>
    </row>
    <row r="14" spans="1:10" ht="55.2" x14ac:dyDescent="0.3">
      <c r="A14" s="45">
        <f>A13+1</f>
        <v>7</v>
      </c>
      <c r="B14" s="5" t="s">
        <v>40</v>
      </c>
      <c r="C14" s="29" t="s">
        <v>141</v>
      </c>
      <c r="D14" s="3">
        <v>2755.54</v>
      </c>
      <c r="E14" s="65"/>
      <c r="F14" s="66"/>
      <c r="G14" s="66"/>
      <c r="H14" s="52">
        <f t="shared" si="5"/>
        <v>0</v>
      </c>
      <c r="I14" s="52">
        <f t="shared" si="2"/>
        <v>0</v>
      </c>
      <c r="J14" s="52">
        <f t="shared" si="3"/>
        <v>0</v>
      </c>
    </row>
    <row r="15" spans="1:10" ht="69" x14ac:dyDescent="0.3">
      <c r="A15" s="45">
        <f t="shared" ref="A15:A16" si="6">A14+1</f>
        <v>8</v>
      </c>
      <c r="B15" s="9" t="s">
        <v>41</v>
      </c>
      <c r="C15" s="29" t="s">
        <v>142</v>
      </c>
      <c r="D15" s="3">
        <v>101213.9338</v>
      </c>
      <c r="E15" s="65"/>
      <c r="F15" s="66"/>
      <c r="G15" s="66"/>
      <c r="H15" s="52">
        <f t="shared" si="5"/>
        <v>0</v>
      </c>
      <c r="I15" s="52">
        <f t="shared" si="2"/>
        <v>0</v>
      </c>
      <c r="J15" s="52">
        <f t="shared" si="3"/>
        <v>0</v>
      </c>
    </row>
    <row r="16" spans="1:10" ht="41.4" x14ac:dyDescent="0.3">
      <c r="A16" s="45">
        <f t="shared" si="6"/>
        <v>9</v>
      </c>
      <c r="B16" s="9" t="s">
        <v>42</v>
      </c>
      <c r="C16" s="29" t="s">
        <v>140</v>
      </c>
      <c r="D16" s="3">
        <v>143107.57999999999</v>
      </c>
      <c r="E16" s="65"/>
      <c r="F16" s="66"/>
      <c r="G16" s="66"/>
      <c r="H16" s="52">
        <f t="shared" si="5"/>
        <v>0</v>
      </c>
      <c r="I16" s="52">
        <f t="shared" si="2"/>
        <v>0</v>
      </c>
      <c r="J16" s="52">
        <f t="shared" si="3"/>
        <v>0</v>
      </c>
    </row>
    <row r="17" spans="1:10" x14ac:dyDescent="0.3">
      <c r="A17" s="28"/>
      <c r="B17" s="35" t="s">
        <v>30</v>
      </c>
      <c r="C17" s="32"/>
      <c r="D17" s="1"/>
      <c r="E17" s="1"/>
      <c r="F17" s="2"/>
      <c r="G17" s="2"/>
      <c r="H17" s="54">
        <f>SUM(H6:H16)</f>
        <v>0</v>
      </c>
      <c r="I17" s="54">
        <f t="shared" ref="I17:J17" si="7">SUM(I6:I16)</f>
        <v>0</v>
      </c>
      <c r="J17" s="54">
        <f t="shared" si="7"/>
        <v>0</v>
      </c>
    </row>
  </sheetData>
  <sheetProtection algorithmName="SHA-512" hashValue="FFLRy3hahyvWdEqP+BOUAu3jOuBw/Ab9aw1sSEnvDzCeeJKC8zSvoaEJeZkgKvxwoR7+0Qx6jrAnqdh/PTWD1A==" saltValue="1KalASS4yEkZoyAhkCR56Q==" spinCount="100000" sheet="1" objects="1" scenarios="1"/>
  <protectedRanges>
    <protectedRange sqref="E6:G16" name="Range1"/>
  </protectedRanges>
  <mergeCells count="9">
    <mergeCell ref="A5:C5"/>
    <mergeCell ref="H3:J3"/>
    <mergeCell ref="A1:J1"/>
    <mergeCell ref="A2:J2"/>
    <mergeCell ref="E3:G3"/>
    <mergeCell ref="A3:A4"/>
    <mergeCell ref="B3:B4"/>
    <mergeCell ref="C3:C4"/>
    <mergeCell ref="D3:D4"/>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zoomScale="60" zoomScaleNormal="78" workbookViewId="0">
      <selection activeCell="D6" sqref="D6:D10"/>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10" width="17.33203125" customWidth="1"/>
  </cols>
  <sheetData>
    <row r="1" spans="1:10" ht="68.400000000000006"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43</v>
      </c>
      <c r="B5" s="85"/>
      <c r="C5" s="85"/>
      <c r="D5" s="2"/>
      <c r="E5" s="2"/>
      <c r="F5" s="2"/>
      <c r="G5" s="2"/>
      <c r="H5" s="39"/>
      <c r="I5" s="40"/>
      <c r="J5" s="40"/>
    </row>
    <row r="6" spans="1:10" ht="41.4" x14ac:dyDescent="0.3">
      <c r="A6" s="28">
        <v>1</v>
      </c>
      <c r="B6" s="5" t="s">
        <v>44</v>
      </c>
      <c r="C6" s="29" t="s">
        <v>143</v>
      </c>
      <c r="D6" s="3">
        <v>1331</v>
      </c>
      <c r="E6" s="65"/>
      <c r="F6" s="66"/>
      <c r="G6" s="66"/>
      <c r="H6" s="53">
        <f>E6*D6</f>
        <v>0</v>
      </c>
      <c r="I6" s="52">
        <f t="shared" ref="I6:J10" si="0">F6*$D6</f>
        <v>0</v>
      </c>
      <c r="J6" s="52">
        <f t="shared" si="0"/>
        <v>0</v>
      </c>
    </row>
    <row r="7" spans="1:10" ht="151.80000000000001" x14ac:dyDescent="0.3">
      <c r="A7" s="28">
        <f>A6+1</f>
        <v>2</v>
      </c>
      <c r="B7" s="9" t="s">
        <v>45</v>
      </c>
      <c r="C7" s="29" t="s">
        <v>141</v>
      </c>
      <c r="D7" s="3">
        <v>12617.342499999999</v>
      </c>
      <c r="E7" s="65"/>
      <c r="F7" s="66"/>
      <c r="G7" s="66"/>
      <c r="H7" s="53">
        <f t="shared" ref="H7:H10" si="1">E7*D7</f>
        <v>0</v>
      </c>
      <c r="I7" s="52">
        <f t="shared" si="0"/>
        <v>0</v>
      </c>
      <c r="J7" s="52">
        <f t="shared" si="0"/>
        <v>0</v>
      </c>
    </row>
    <row r="8" spans="1:10" ht="69" x14ac:dyDescent="0.3">
      <c r="A8" s="28">
        <f t="shared" ref="A8:A9" si="2">A7+1</f>
        <v>3</v>
      </c>
      <c r="B8" s="9" t="s">
        <v>46</v>
      </c>
      <c r="C8" s="29" t="s">
        <v>141</v>
      </c>
      <c r="D8" s="3">
        <v>2009.5</v>
      </c>
      <c r="E8" s="65"/>
      <c r="F8" s="66"/>
      <c r="G8" s="66"/>
      <c r="H8" s="53">
        <f t="shared" si="1"/>
        <v>0</v>
      </c>
      <c r="I8" s="52">
        <f t="shared" si="0"/>
        <v>0</v>
      </c>
      <c r="J8" s="52">
        <f t="shared" si="0"/>
        <v>0</v>
      </c>
    </row>
    <row r="9" spans="1:10" ht="69" x14ac:dyDescent="0.3">
      <c r="A9" s="28">
        <f t="shared" si="2"/>
        <v>4</v>
      </c>
      <c r="B9" s="9" t="s">
        <v>47</v>
      </c>
      <c r="C9" s="29" t="s">
        <v>141</v>
      </c>
      <c r="D9" s="3">
        <v>12617.372499999998</v>
      </c>
      <c r="E9" s="65"/>
      <c r="F9" s="66"/>
      <c r="G9" s="66"/>
      <c r="H9" s="53">
        <f t="shared" si="1"/>
        <v>0</v>
      </c>
      <c r="I9" s="52">
        <f t="shared" si="0"/>
        <v>0</v>
      </c>
      <c r="J9" s="52">
        <f t="shared" si="0"/>
        <v>0</v>
      </c>
    </row>
    <row r="10" spans="1:10" ht="234.6" x14ac:dyDescent="0.3">
      <c r="A10" s="28">
        <f>A9+1</f>
        <v>5</v>
      </c>
      <c r="B10" s="9" t="s">
        <v>48</v>
      </c>
      <c r="C10" s="29" t="s">
        <v>143</v>
      </c>
      <c r="D10" s="3">
        <v>836</v>
      </c>
      <c r="E10" s="65"/>
      <c r="F10" s="66"/>
      <c r="G10" s="66"/>
      <c r="H10" s="53">
        <f t="shared" si="1"/>
        <v>0</v>
      </c>
      <c r="I10" s="52">
        <f t="shared" si="0"/>
        <v>0</v>
      </c>
      <c r="J10" s="52">
        <f t="shared" si="0"/>
        <v>0</v>
      </c>
    </row>
    <row r="11" spans="1:10" x14ac:dyDescent="0.3">
      <c r="A11" s="28"/>
      <c r="B11" s="35" t="s">
        <v>30</v>
      </c>
      <c r="C11" s="32"/>
      <c r="D11" s="4"/>
      <c r="E11" s="2"/>
      <c r="F11" s="2"/>
      <c r="G11" s="2"/>
      <c r="H11" s="55">
        <f>SUM(H6:H10)</f>
        <v>0</v>
      </c>
      <c r="I11" s="55">
        <f t="shared" ref="I11:J11" si="3">SUM(I6:I10)</f>
        <v>0</v>
      </c>
      <c r="J11" s="55">
        <f t="shared" si="3"/>
        <v>0</v>
      </c>
    </row>
  </sheetData>
  <sheetProtection algorithmName="SHA-512" hashValue="qpPkxh1JhUv7cB/maitTYAWhkRvtf5apKPuI9pQgLSRJfxBnU88wQi5J7BWMa8G5H4OqSf+lWsCfzsQvjPBizA==" saltValue="xOXebpvcTO2ZjS9HwwfwJQ==" spinCount="100000" sheet="1" objects="1" scenarios="1"/>
  <protectedRanges>
    <protectedRange sqref="E6:G10"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topLeftCell="A3" zoomScale="60" zoomScaleNormal="66" workbookViewId="0">
      <selection activeCell="D6" sqref="D6:D12"/>
    </sheetView>
  </sheetViews>
  <sheetFormatPr defaultRowHeight="14.4" x14ac:dyDescent="0.3"/>
  <cols>
    <col min="1" max="1" width="5.5546875" style="47" customWidth="1"/>
    <col min="2" max="2" width="49.6640625" style="34" customWidth="1"/>
    <col min="3" max="3" width="5.44140625" bestFit="1" customWidth="1"/>
    <col min="4" max="4" width="12.88671875" customWidth="1"/>
    <col min="5" max="7" width="14.33203125" customWidth="1"/>
    <col min="8" max="10" width="17.33203125" customWidth="1"/>
  </cols>
  <sheetData>
    <row r="1" spans="1:10" ht="64.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ht="47.4" customHeight="1" x14ac:dyDescent="0.3">
      <c r="A5" s="85" t="s">
        <v>49</v>
      </c>
      <c r="B5" s="85"/>
      <c r="C5" s="85"/>
      <c r="D5" s="2"/>
      <c r="E5" s="2"/>
      <c r="F5" s="2"/>
      <c r="G5" s="2"/>
      <c r="H5" s="38"/>
      <c r="I5" s="40"/>
      <c r="J5" s="40"/>
    </row>
    <row r="6" spans="1:10" x14ac:dyDescent="0.3">
      <c r="A6" s="28">
        <v>1</v>
      </c>
      <c r="B6" s="9" t="s">
        <v>50</v>
      </c>
      <c r="C6" s="29" t="s">
        <v>142</v>
      </c>
      <c r="D6" s="3">
        <v>26377.78100000001</v>
      </c>
      <c r="E6" s="65"/>
      <c r="F6" s="66"/>
      <c r="G6" s="66"/>
      <c r="H6" s="53">
        <f>E6*D6</f>
        <v>0</v>
      </c>
      <c r="I6" s="52">
        <f t="shared" ref="I6:J6" si="0">F6*$D6</f>
        <v>0</v>
      </c>
      <c r="J6" s="52">
        <f t="shared" si="0"/>
        <v>0</v>
      </c>
    </row>
    <row r="7" spans="1:10" ht="41.4" x14ac:dyDescent="0.3">
      <c r="A7" s="28">
        <f>A6+1</f>
        <v>2</v>
      </c>
      <c r="B7" s="9" t="s">
        <v>51</v>
      </c>
      <c r="C7" s="31" t="s">
        <v>142</v>
      </c>
      <c r="D7" s="3">
        <v>26377.78100000001</v>
      </c>
      <c r="E7" s="65"/>
      <c r="F7" s="66"/>
      <c r="G7" s="66"/>
      <c r="H7" s="53">
        <f t="shared" ref="H7:H12" si="1">E7*D7</f>
        <v>0</v>
      </c>
      <c r="I7" s="52">
        <f t="shared" ref="I7:I12" si="2">F7*$D7</f>
        <v>0</v>
      </c>
      <c r="J7" s="52">
        <f t="shared" ref="J7:J12" si="3">G7*$D7</f>
        <v>0</v>
      </c>
    </row>
    <row r="8" spans="1:10" ht="41.4" x14ac:dyDescent="0.3">
      <c r="A8" s="28">
        <f t="shared" ref="A8:A12" si="4">A7+1</f>
        <v>3</v>
      </c>
      <c r="B8" s="9" t="s">
        <v>52</v>
      </c>
      <c r="C8" s="31" t="s">
        <v>140</v>
      </c>
      <c r="D8" s="3">
        <v>82013.660000000033</v>
      </c>
      <c r="E8" s="65"/>
      <c r="F8" s="66"/>
      <c r="G8" s="66"/>
      <c r="H8" s="53">
        <f t="shared" si="1"/>
        <v>0</v>
      </c>
      <c r="I8" s="52">
        <f t="shared" si="2"/>
        <v>0</v>
      </c>
      <c r="J8" s="52">
        <f t="shared" si="3"/>
        <v>0</v>
      </c>
    </row>
    <row r="9" spans="1:10" ht="138" x14ac:dyDescent="0.3">
      <c r="A9" s="28">
        <f t="shared" si="4"/>
        <v>4</v>
      </c>
      <c r="B9" s="9" t="s">
        <v>53</v>
      </c>
      <c r="C9" s="31" t="s">
        <v>142</v>
      </c>
      <c r="D9" s="3">
        <v>26649.679500000006</v>
      </c>
      <c r="E9" s="65"/>
      <c r="F9" s="66"/>
      <c r="G9" s="66"/>
      <c r="H9" s="53">
        <f t="shared" si="1"/>
        <v>0</v>
      </c>
      <c r="I9" s="52">
        <f t="shared" si="2"/>
        <v>0</v>
      </c>
      <c r="J9" s="52">
        <f t="shared" si="3"/>
        <v>0</v>
      </c>
    </row>
    <row r="10" spans="1:10" ht="124.2" x14ac:dyDescent="0.3">
      <c r="A10" s="28">
        <f t="shared" si="4"/>
        <v>5</v>
      </c>
      <c r="B10" s="9" t="s">
        <v>54</v>
      </c>
      <c r="C10" s="31" t="s">
        <v>142</v>
      </c>
      <c r="D10" s="3">
        <v>26028.582000000006</v>
      </c>
      <c r="E10" s="65"/>
      <c r="F10" s="66"/>
      <c r="G10" s="66"/>
      <c r="H10" s="53">
        <f t="shared" si="1"/>
        <v>0</v>
      </c>
      <c r="I10" s="52">
        <f t="shared" si="2"/>
        <v>0</v>
      </c>
      <c r="J10" s="52">
        <f t="shared" si="3"/>
        <v>0</v>
      </c>
    </row>
    <row r="11" spans="1:10" ht="193.2" x14ac:dyDescent="0.3">
      <c r="A11" s="28">
        <f t="shared" si="4"/>
        <v>6</v>
      </c>
      <c r="B11" s="7" t="s">
        <v>55</v>
      </c>
      <c r="C11" s="31" t="s">
        <v>142</v>
      </c>
      <c r="D11" s="3">
        <v>5880.3270000000011</v>
      </c>
      <c r="E11" s="65"/>
      <c r="F11" s="66"/>
      <c r="G11" s="66"/>
      <c r="H11" s="53">
        <f t="shared" si="1"/>
        <v>0</v>
      </c>
      <c r="I11" s="52">
        <f t="shared" si="2"/>
        <v>0</v>
      </c>
      <c r="J11" s="52">
        <f t="shared" si="3"/>
        <v>0</v>
      </c>
    </row>
    <row r="12" spans="1:10" ht="179.4" x14ac:dyDescent="0.3">
      <c r="A12" s="28">
        <f t="shared" si="4"/>
        <v>7</v>
      </c>
      <c r="B12" s="7" t="s">
        <v>56</v>
      </c>
      <c r="C12" s="31" t="s">
        <v>142</v>
      </c>
      <c r="D12" s="3">
        <v>1955.1659999999995</v>
      </c>
      <c r="E12" s="65"/>
      <c r="F12" s="66"/>
      <c r="G12" s="66"/>
      <c r="H12" s="53">
        <f t="shared" si="1"/>
        <v>0</v>
      </c>
      <c r="I12" s="52">
        <f t="shared" si="2"/>
        <v>0</v>
      </c>
      <c r="J12" s="52">
        <f t="shared" si="3"/>
        <v>0</v>
      </c>
    </row>
    <row r="13" spans="1:10" x14ac:dyDescent="0.3">
      <c r="A13" s="28"/>
      <c r="B13" s="35" t="s">
        <v>30</v>
      </c>
      <c r="C13" s="32"/>
      <c r="D13" s="1"/>
      <c r="E13" s="2"/>
      <c r="F13" s="2"/>
      <c r="G13" s="2"/>
      <c r="H13" s="56">
        <f>SUM(H6:H12)</f>
        <v>0</v>
      </c>
      <c r="I13" s="56">
        <f t="shared" ref="I13:J13" si="5">SUM(I6:I12)</f>
        <v>0</v>
      </c>
      <c r="J13" s="56">
        <f t="shared" si="5"/>
        <v>0</v>
      </c>
    </row>
  </sheetData>
  <sheetProtection algorithmName="SHA-512" hashValue="qbOJ6C2rCKPvUyt8L2MPmaGc0qGu5/aHtXLGxWjWPKmROT7MdhU0jdEbiaBxj9SZxdBuTC36NstZCkK5n4tCOQ==" saltValue="sSSX83tKCKNQlj59Pf0Bqw==" spinCount="100000" sheet="1" objects="1" scenarios="1"/>
  <protectedRanges>
    <protectedRange sqref="E6:G12"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zoomScale="60" zoomScaleNormal="54" workbookViewId="0">
      <selection activeCell="D6" sqref="D6:D10"/>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8" width="21.21875" customWidth="1"/>
    <col min="9" max="10" width="17.33203125" customWidth="1"/>
  </cols>
  <sheetData>
    <row r="1" spans="1:10" ht="61.2"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ht="34.5" customHeight="1" x14ac:dyDescent="0.3">
      <c r="A5" s="85" t="s">
        <v>57</v>
      </c>
      <c r="B5" s="85"/>
      <c r="C5" s="85"/>
      <c r="D5" s="2"/>
      <c r="E5" s="2"/>
      <c r="F5" s="2"/>
      <c r="G5" s="2"/>
      <c r="H5" s="40"/>
      <c r="I5" s="40"/>
      <c r="J5" s="40"/>
    </row>
    <row r="6" spans="1:10" ht="55.2" x14ac:dyDescent="0.3">
      <c r="A6" s="28">
        <v>1</v>
      </c>
      <c r="B6" s="9" t="s">
        <v>58</v>
      </c>
      <c r="C6" s="29" t="s">
        <v>142</v>
      </c>
      <c r="D6" s="3">
        <v>7160.3212499999991</v>
      </c>
      <c r="E6" s="65"/>
      <c r="F6" s="66"/>
      <c r="G6" s="66"/>
      <c r="H6" s="53">
        <f>E6*D6</f>
        <v>0</v>
      </c>
      <c r="I6" s="52">
        <f t="shared" ref="I6:J6" si="0">F6*$D6</f>
        <v>0</v>
      </c>
      <c r="J6" s="52">
        <f t="shared" si="0"/>
        <v>0</v>
      </c>
    </row>
    <row r="7" spans="1:10" ht="165.6" x14ac:dyDescent="0.3">
      <c r="A7" s="28">
        <f>A6+1</f>
        <v>2</v>
      </c>
      <c r="B7" s="9" t="s">
        <v>59</v>
      </c>
      <c r="C7" s="29"/>
      <c r="D7" s="3"/>
      <c r="E7" s="67"/>
      <c r="F7" s="66"/>
      <c r="G7" s="68"/>
      <c r="H7" s="53">
        <f t="shared" ref="H7:H10" si="1">E7*D7</f>
        <v>0</v>
      </c>
      <c r="I7" s="52">
        <f t="shared" ref="I7:I10" si="2">F7*$D7</f>
        <v>0</v>
      </c>
      <c r="J7" s="52">
        <f t="shared" ref="J7:J10" si="3">G7*$D7</f>
        <v>0</v>
      </c>
    </row>
    <row r="8" spans="1:10" ht="27.6" x14ac:dyDescent="0.3">
      <c r="A8" s="28" t="s">
        <v>157</v>
      </c>
      <c r="B8" s="5" t="s">
        <v>149</v>
      </c>
      <c r="C8" s="30" t="s">
        <v>140</v>
      </c>
      <c r="D8" s="3">
        <v>70272.399999999994</v>
      </c>
      <c r="E8" s="65"/>
      <c r="F8" s="66"/>
      <c r="G8" s="66"/>
      <c r="H8" s="53">
        <f t="shared" si="1"/>
        <v>0</v>
      </c>
      <c r="I8" s="52">
        <f t="shared" si="2"/>
        <v>0</v>
      </c>
      <c r="J8" s="52">
        <f t="shared" si="3"/>
        <v>0</v>
      </c>
    </row>
    <row r="9" spans="1:10" ht="27.6" x14ac:dyDescent="0.3">
      <c r="A9" s="45" t="s">
        <v>158</v>
      </c>
      <c r="B9" s="5" t="s">
        <v>60</v>
      </c>
      <c r="C9" s="30" t="s">
        <v>140</v>
      </c>
      <c r="D9" s="3">
        <v>18207.379999999997</v>
      </c>
      <c r="E9" s="65"/>
      <c r="F9" s="66"/>
      <c r="G9" s="66"/>
      <c r="H9" s="53">
        <f t="shared" si="1"/>
        <v>0</v>
      </c>
      <c r="I9" s="52">
        <f t="shared" si="2"/>
        <v>0</v>
      </c>
      <c r="J9" s="52">
        <f t="shared" si="3"/>
        <v>0</v>
      </c>
    </row>
    <row r="10" spans="1:10" ht="138" x14ac:dyDescent="0.3">
      <c r="A10" s="44">
        <f>A7+1</f>
        <v>3</v>
      </c>
      <c r="B10" s="7" t="s">
        <v>61</v>
      </c>
      <c r="C10" s="31" t="s">
        <v>140</v>
      </c>
      <c r="D10" s="3">
        <v>10055.192999999999</v>
      </c>
      <c r="E10" s="65"/>
      <c r="F10" s="66"/>
      <c r="G10" s="66"/>
      <c r="H10" s="53">
        <f t="shared" si="1"/>
        <v>0</v>
      </c>
      <c r="I10" s="52">
        <f t="shared" si="2"/>
        <v>0</v>
      </c>
      <c r="J10" s="52">
        <f t="shared" si="3"/>
        <v>0</v>
      </c>
    </row>
    <row r="11" spans="1:10" x14ac:dyDescent="0.3">
      <c r="A11" s="28"/>
      <c r="B11" s="35" t="s">
        <v>30</v>
      </c>
      <c r="C11" s="32"/>
      <c r="D11" s="1"/>
      <c r="E11" s="2"/>
      <c r="F11" s="2"/>
      <c r="G11" s="2"/>
      <c r="H11" s="56">
        <f>SUM(H6:H10)</f>
        <v>0</v>
      </c>
      <c r="I11" s="56">
        <f t="shared" ref="I11:J11" si="4">SUM(I6:I10)</f>
        <v>0</v>
      </c>
      <c r="J11" s="56">
        <f t="shared" si="4"/>
        <v>0</v>
      </c>
    </row>
  </sheetData>
  <sheetProtection algorithmName="SHA-512" hashValue="x34Je85e3zIxyyqpcVywxTejTbQDrW/lRNy23rTVojulFmAXnkx2jKxsjsK4D+5+SnaIE0r4PdfHh0LEFRehZw==" saltValue="lOUVujdldHYBpleNPJiXVA==" spinCount="100000" sheet="1" objects="1" scenarios="1"/>
  <protectedRanges>
    <protectedRange sqref="E6:G10"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BreakPreview" zoomScale="85" zoomScaleNormal="52" zoomScaleSheetLayoutView="85" workbookViewId="0">
      <selection activeCell="D6" sqref="D6:D8"/>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8" width="20.88671875" bestFit="1" customWidth="1"/>
    <col min="9" max="10" width="17.33203125" customWidth="1"/>
  </cols>
  <sheetData>
    <row r="1" spans="1:10" ht="70.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62</v>
      </c>
      <c r="B5" s="85"/>
      <c r="C5" s="85"/>
      <c r="D5" s="2"/>
      <c r="E5" s="2"/>
      <c r="F5" s="2"/>
      <c r="G5" s="2"/>
      <c r="H5" s="40"/>
      <c r="I5" s="40"/>
      <c r="J5" s="40"/>
    </row>
    <row r="6" spans="1:10" ht="82.8" x14ac:dyDescent="0.3">
      <c r="A6" s="28">
        <v>1</v>
      </c>
      <c r="B6" s="9" t="s">
        <v>150</v>
      </c>
      <c r="C6" s="29" t="s">
        <v>141</v>
      </c>
      <c r="D6" s="3">
        <v>96156.39</v>
      </c>
      <c r="E6" s="65"/>
      <c r="F6" s="66"/>
      <c r="G6" s="66"/>
      <c r="H6" s="53">
        <f>E6*D6</f>
        <v>0</v>
      </c>
      <c r="I6" s="53">
        <f t="shared" ref="I6:J8" si="0">F6*$D6</f>
        <v>0</v>
      </c>
      <c r="J6" s="53">
        <f t="shared" si="0"/>
        <v>0</v>
      </c>
    </row>
    <row r="7" spans="1:10" ht="69" x14ac:dyDescent="0.3">
      <c r="A7" s="44">
        <f>A6+1</f>
        <v>2</v>
      </c>
      <c r="B7" s="7" t="s">
        <v>63</v>
      </c>
      <c r="C7" s="31" t="s">
        <v>140</v>
      </c>
      <c r="D7" s="3">
        <v>9615.639000000001</v>
      </c>
      <c r="E7" s="65"/>
      <c r="F7" s="66"/>
      <c r="G7" s="66"/>
      <c r="H7" s="53">
        <f t="shared" ref="H7:H8" si="1">E7*D7</f>
        <v>0</v>
      </c>
      <c r="I7" s="53">
        <f t="shared" si="0"/>
        <v>0</v>
      </c>
      <c r="J7" s="53">
        <f t="shared" si="0"/>
        <v>0</v>
      </c>
    </row>
    <row r="8" spans="1:10" ht="82.8" x14ac:dyDescent="0.3">
      <c r="A8" s="44">
        <f>A7+1</f>
        <v>3</v>
      </c>
      <c r="B8" s="7" t="s">
        <v>64</v>
      </c>
      <c r="C8" s="31" t="s">
        <v>140</v>
      </c>
      <c r="D8" s="3">
        <v>9615.639000000001</v>
      </c>
      <c r="E8" s="65"/>
      <c r="F8" s="66"/>
      <c r="G8" s="66"/>
      <c r="H8" s="53">
        <f t="shared" si="1"/>
        <v>0</v>
      </c>
      <c r="I8" s="53">
        <f t="shared" si="0"/>
        <v>0</v>
      </c>
      <c r="J8" s="53">
        <f t="shared" si="0"/>
        <v>0</v>
      </c>
    </row>
    <row r="9" spans="1:10" x14ac:dyDescent="0.3">
      <c r="A9" s="28"/>
      <c r="B9" s="35" t="s">
        <v>30</v>
      </c>
      <c r="C9" s="32"/>
      <c r="D9" s="1"/>
      <c r="E9" s="2"/>
      <c r="F9" s="2"/>
      <c r="G9" s="2"/>
      <c r="H9" s="56">
        <f>SUM(H6:H8)</f>
        <v>0</v>
      </c>
      <c r="I9" s="60">
        <f>SUM(I6:I8)</f>
        <v>0</v>
      </c>
      <c r="J9" s="60">
        <f>SUM(J6:J8)</f>
        <v>0</v>
      </c>
    </row>
  </sheetData>
  <sheetProtection algorithmName="SHA-512" hashValue="0a6WQCJg5CmRtEuLXIBO11kapsXWG9AtuTcFKvYK85G33pS56ciFQEyLVAMQApGhg0HIGS8/hFnK4wSYLnJp+Q==" saltValue="vWcyY/0v895E2k/r/0RtYw==" spinCount="100000" sheet="1" objects="1" scenarios="1"/>
  <protectedRanges>
    <protectedRange sqref="E6:G8"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BreakPreview" zoomScale="60" zoomScaleNormal="38" workbookViewId="0">
      <selection activeCell="D6" sqref="D6"/>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8" width="25.88671875" bestFit="1" customWidth="1"/>
    <col min="9" max="10" width="17.33203125" customWidth="1"/>
  </cols>
  <sheetData>
    <row r="1" spans="1:10" ht="43.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0" t="s">
        <v>65</v>
      </c>
      <c r="B5" s="80"/>
      <c r="C5" s="80"/>
      <c r="D5" s="2"/>
      <c r="E5" s="2"/>
      <c r="F5" s="2"/>
      <c r="G5" s="2"/>
      <c r="H5" s="37">
        <f t="shared" ref="H5:J6" si="0">E5*$D5</f>
        <v>0</v>
      </c>
      <c r="I5" s="37">
        <f t="shared" si="0"/>
        <v>0</v>
      </c>
      <c r="J5" s="37">
        <f t="shared" si="0"/>
        <v>0</v>
      </c>
    </row>
    <row r="6" spans="1:10" ht="409.6" x14ac:dyDescent="0.3">
      <c r="A6" s="28">
        <v>1</v>
      </c>
      <c r="B6" s="5" t="s">
        <v>66</v>
      </c>
      <c r="C6" s="29" t="s">
        <v>141</v>
      </c>
      <c r="D6" s="3">
        <v>17161</v>
      </c>
      <c r="E6" s="65"/>
      <c r="F6" s="66"/>
      <c r="G6" s="66"/>
      <c r="H6" s="53">
        <f>E6*D6</f>
        <v>0</v>
      </c>
      <c r="I6" s="53">
        <f t="shared" si="0"/>
        <v>0</v>
      </c>
      <c r="J6" s="53">
        <f t="shared" si="0"/>
        <v>0</v>
      </c>
    </row>
    <row r="7" spans="1:10" x14ac:dyDescent="0.3">
      <c r="A7" s="28"/>
      <c r="B7" s="35" t="s">
        <v>30</v>
      </c>
      <c r="C7" s="32"/>
      <c r="D7" s="1"/>
      <c r="E7" s="2"/>
      <c r="F7" s="2"/>
      <c r="G7" s="2"/>
      <c r="H7" s="56">
        <f>SUM(H6)</f>
        <v>0</v>
      </c>
      <c r="I7" s="60">
        <f t="shared" ref="I7:J7" si="1">SUM(I6)</f>
        <v>0</v>
      </c>
      <c r="J7" s="60">
        <f t="shared" si="1"/>
        <v>0</v>
      </c>
    </row>
  </sheetData>
  <sheetProtection algorithmName="SHA-512" hashValue="4HwWxslERVIQCHBVVyCKl7FWmIjhrN1x3Yiw/B1eX03eDXg7f/yaPH57A+BppACVZk9He9dCWWdfTboAEG0o+w==" saltValue="DuSv0/O8WzeK40k6RxismQ==" spinCount="100000" sheet="1" objects="1" scenarios="1"/>
  <protectedRanges>
    <protectedRange sqref="E6:G6"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BreakPreview" zoomScale="60" zoomScaleNormal="53" workbookViewId="0">
      <selection activeCell="D6" sqref="D6:D8"/>
    </sheetView>
  </sheetViews>
  <sheetFormatPr defaultRowHeight="14.4" x14ac:dyDescent="0.3"/>
  <cols>
    <col min="1" max="1" width="5.5546875" style="47" customWidth="1"/>
    <col min="2" max="2" width="51.33203125" style="34" customWidth="1"/>
    <col min="3" max="3" width="5.44140625" bestFit="1" customWidth="1"/>
    <col min="4" max="4" width="12.88671875" customWidth="1"/>
    <col min="5" max="7" width="14.33203125" customWidth="1"/>
    <col min="8" max="10" width="17.33203125" customWidth="1"/>
  </cols>
  <sheetData>
    <row r="1" spans="1:10" ht="46.8" customHeight="1" x14ac:dyDescent="0.3">
      <c r="A1" s="82" t="s">
        <v>153</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67</v>
      </c>
      <c r="B5" s="85"/>
      <c r="C5" s="85"/>
      <c r="D5" s="2"/>
      <c r="E5" s="2"/>
      <c r="F5" s="2"/>
      <c r="G5" s="2"/>
      <c r="H5" s="37">
        <f t="shared" ref="H5:J8" si="0">E5*$D5</f>
        <v>0</v>
      </c>
      <c r="I5" s="37">
        <f t="shared" si="0"/>
        <v>0</v>
      </c>
      <c r="J5" s="37">
        <f t="shared" si="0"/>
        <v>0</v>
      </c>
    </row>
    <row r="6" spans="1:10" ht="317.39999999999998" x14ac:dyDescent="0.3">
      <c r="A6" s="45">
        <v>1</v>
      </c>
      <c r="B6" s="9" t="s">
        <v>68</v>
      </c>
      <c r="C6" s="30" t="s">
        <v>142</v>
      </c>
      <c r="D6" s="3">
        <v>5093.2514999999994</v>
      </c>
      <c r="E6" s="65"/>
      <c r="F6" s="66"/>
      <c r="G6" s="66"/>
      <c r="H6" s="53">
        <f>E6*D6</f>
        <v>0</v>
      </c>
      <c r="I6" s="53">
        <f t="shared" si="0"/>
        <v>0</v>
      </c>
      <c r="J6" s="53">
        <f t="shared" si="0"/>
        <v>0</v>
      </c>
    </row>
    <row r="7" spans="1:10" ht="55.2" x14ac:dyDescent="0.3">
      <c r="A7" s="45">
        <f>A6+1</f>
        <v>2</v>
      </c>
      <c r="B7" s="7" t="s">
        <v>69</v>
      </c>
      <c r="C7" s="30" t="s">
        <v>141</v>
      </c>
      <c r="D7" s="3">
        <v>11314.6</v>
      </c>
      <c r="E7" s="65"/>
      <c r="F7" s="66"/>
      <c r="G7" s="66"/>
      <c r="H7" s="53">
        <f t="shared" ref="H7:H8" si="1">E7*D7</f>
        <v>0</v>
      </c>
      <c r="I7" s="53">
        <f t="shared" si="0"/>
        <v>0</v>
      </c>
      <c r="J7" s="53">
        <f t="shared" si="0"/>
        <v>0</v>
      </c>
    </row>
    <row r="8" spans="1:10" ht="41.4" x14ac:dyDescent="0.3">
      <c r="A8" s="45">
        <f>A7+1</f>
        <v>3</v>
      </c>
      <c r="B8" s="9" t="s">
        <v>70</v>
      </c>
      <c r="C8" s="30" t="s">
        <v>141</v>
      </c>
      <c r="D8" s="3">
        <v>11314.6</v>
      </c>
      <c r="E8" s="65"/>
      <c r="F8" s="66"/>
      <c r="G8" s="66"/>
      <c r="H8" s="53">
        <f t="shared" si="1"/>
        <v>0</v>
      </c>
      <c r="I8" s="53">
        <f t="shared" si="0"/>
        <v>0</v>
      </c>
      <c r="J8" s="53">
        <f t="shared" si="0"/>
        <v>0</v>
      </c>
    </row>
    <row r="9" spans="1:10" x14ac:dyDescent="0.3">
      <c r="A9" s="28"/>
      <c r="B9" s="35" t="s">
        <v>30</v>
      </c>
      <c r="C9" s="32"/>
      <c r="D9" s="1"/>
      <c r="E9" s="2"/>
      <c r="F9" s="2"/>
      <c r="G9" s="2"/>
      <c r="H9" s="56">
        <f>SUM(H6:H8)</f>
        <v>0</v>
      </c>
      <c r="I9" s="56">
        <f t="shared" ref="I9:J9" si="2">SUM(I6:I8)</f>
        <v>0</v>
      </c>
      <c r="J9" s="56">
        <f t="shared" si="2"/>
        <v>0</v>
      </c>
    </row>
  </sheetData>
  <sheetProtection algorithmName="SHA-512" hashValue="K5Lj1cdZif/0D8Kjl2jK4Xlnq0MTgatkAnQI6CH4AMsW7IMPVeKLnUc7uxj7fk4VZM3am+y+aLm8z0yoWD9z3g==" saltValue="8E1WyFc0ljP2TwD94U5UYw==" spinCount="100000" sheet="1" objects="1" scenarios="1"/>
  <protectedRanges>
    <protectedRange sqref="E6:G8"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60" zoomScaleNormal="36" workbookViewId="0">
      <selection activeCell="H13" sqref="H13"/>
    </sheetView>
  </sheetViews>
  <sheetFormatPr defaultRowHeight="14.4" x14ac:dyDescent="0.3"/>
  <cols>
    <col min="1" max="1" width="5.5546875" style="47" customWidth="1"/>
    <col min="2" max="2" width="46" style="34" customWidth="1"/>
    <col min="3" max="3" width="5.44140625" bestFit="1" customWidth="1"/>
    <col min="4" max="4" width="12.88671875" customWidth="1"/>
    <col min="5" max="7" width="14.33203125" customWidth="1"/>
    <col min="8" max="8" width="27.33203125" bestFit="1" customWidth="1"/>
    <col min="9" max="10" width="17.33203125" customWidth="1"/>
  </cols>
  <sheetData>
    <row r="1" spans="1:10" ht="46.8" customHeight="1" x14ac:dyDescent="0.3">
      <c r="A1" s="82">
        <v>1</v>
      </c>
      <c r="B1" s="82"/>
      <c r="C1" s="82"/>
      <c r="D1" s="82"/>
      <c r="E1" s="82"/>
      <c r="F1" s="82"/>
      <c r="G1" s="82"/>
      <c r="H1" s="82"/>
      <c r="I1" s="82"/>
      <c r="J1" s="82"/>
    </row>
    <row r="2" spans="1:10" ht="31.8" customHeight="1" x14ac:dyDescent="0.3">
      <c r="A2" s="82" t="s">
        <v>154</v>
      </c>
      <c r="B2" s="82"/>
      <c r="C2" s="82"/>
      <c r="D2" s="82"/>
      <c r="E2" s="82"/>
      <c r="F2" s="82"/>
      <c r="G2" s="82"/>
      <c r="H2" s="82"/>
      <c r="I2" s="82"/>
      <c r="J2" s="82"/>
    </row>
    <row r="3" spans="1:10" ht="14.4" customHeight="1" x14ac:dyDescent="0.3">
      <c r="A3" s="83" t="s">
        <v>0</v>
      </c>
      <c r="B3" s="84" t="s">
        <v>1</v>
      </c>
      <c r="C3" s="84" t="s">
        <v>139</v>
      </c>
      <c r="D3" s="84" t="s">
        <v>147</v>
      </c>
      <c r="E3" s="77" t="s">
        <v>120</v>
      </c>
      <c r="F3" s="77"/>
      <c r="G3" s="77"/>
      <c r="H3" s="81" t="s">
        <v>148</v>
      </c>
      <c r="I3" s="81"/>
      <c r="J3" s="81"/>
    </row>
    <row r="4" spans="1:10" ht="46.8" x14ac:dyDescent="0.3">
      <c r="A4" s="83"/>
      <c r="B4" s="84"/>
      <c r="C4" s="84"/>
      <c r="D4" s="84"/>
      <c r="E4" s="51" t="s">
        <v>155</v>
      </c>
      <c r="F4" s="49" t="s">
        <v>127</v>
      </c>
      <c r="G4" s="49" t="s">
        <v>129</v>
      </c>
      <c r="H4" s="49" t="s">
        <v>156</v>
      </c>
      <c r="I4" s="49" t="s">
        <v>127</v>
      </c>
      <c r="J4" s="49" t="s">
        <v>129</v>
      </c>
    </row>
    <row r="5" spans="1:10" x14ac:dyDescent="0.3">
      <c r="A5" s="85" t="s">
        <v>71</v>
      </c>
      <c r="B5" s="85"/>
      <c r="C5" s="85"/>
      <c r="D5" s="2"/>
      <c r="E5" s="2"/>
      <c r="F5" s="2"/>
      <c r="G5" s="2"/>
      <c r="H5" s="37">
        <f t="shared" ref="H5:J7" si="0">E5*$D5</f>
        <v>0</v>
      </c>
      <c r="I5" s="37">
        <f t="shared" si="0"/>
        <v>0</v>
      </c>
      <c r="J5" s="37">
        <f t="shared" si="0"/>
        <v>0</v>
      </c>
    </row>
    <row r="6" spans="1:10" ht="311.39999999999998" customHeight="1" x14ac:dyDescent="0.3">
      <c r="A6" s="28">
        <v>1</v>
      </c>
      <c r="B6" s="9" t="s">
        <v>72</v>
      </c>
      <c r="C6" s="29" t="s">
        <v>142</v>
      </c>
      <c r="D6" s="3">
        <v>1055.6804999999999</v>
      </c>
      <c r="E6" s="65"/>
      <c r="F6" s="66"/>
      <c r="G6" s="66"/>
      <c r="H6" s="53">
        <f>E6*D6</f>
        <v>0</v>
      </c>
      <c r="I6" s="53">
        <f t="shared" si="0"/>
        <v>0</v>
      </c>
      <c r="J6" s="53">
        <f t="shared" si="0"/>
        <v>0</v>
      </c>
    </row>
    <row r="7" spans="1:10" ht="55.2" x14ac:dyDescent="0.3">
      <c r="A7" s="28">
        <f>A6+1</f>
        <v>2</v>
      </c>
      <c r="B7" s="9" t="s">
        <v>73</v>
      </c>
      <c r="C7" s="29" t="s">
        <v>144</v>
      </c>
      <c r="D7" s="3">
        <v>62.334119999999992</v>
      </c>
      <c r="E7" s="65"/>
      <c r="F7" s="66"/>
      <c r="G7" s="66"/>
      <c r="H7" s="53">
        <f>E7*D7</f>
        <v>0</v>
      </c>
      <c r="I7" s="53">
        <f t="shared" si="0"/>
        <v>0</v>
      </c>
      <c r="J7" s="53">
        <f t="shared" si="0"/>
        <v>0</v>
      </c>
    </row>
    <row r="8" spans="1:10" x14ac:dyDescent="0.3">
      <c r="A8" s="28"/>
      <c r="B8" s="35" t="s">
        <v>30</v>
      </c>
      <c r="C8" s="32"/>
      <c r="D8" s="1"/>
      <c r="E8" s="2"/>
      <c r="F8" s="2"/>
      <c r="G8" s="2"/>
      <c r="H8" s="56">
        <f>SUM(H6:H7)</f>
        <v>0</v>
      </c>
      <c r="I8" s="60">
        <f t="shared" ref="I8:J8" si="1">SUM(I6:I7)</f>
        <v>0</v>
      </c>
      <c r="J8" s="60">
        <f t="shared" si="1"/>
        <v>0</v>
      </c>
    </row>
  </sheetData>
  <sheetProtection algorithmName="SHA-512" hashValue="FJK/vtCgKkCNtPA/g3KCvD+0//hpGWNaIvbcvGY8xtlUTMvQwtaV6YvP6I4yY0DGUHZkr2g4o+RfiPu3WOADJA==" saltValue="Vejtl7V6FVnCr5E8j1DNpQ==" spinCount="100000" sheet="1" objects="1" scenarios="1"/>
  <protectedRanges>
    <protectedRange sqref="E6:G7" name="Range1"/>
  </protectedRanges>
  <mergeCells count="9">
    <mergeCell ref="A5:C5"/>
    <mergeCell ref="A1:J1"/>
    <mergeCell ref="A2:J2"/>
    <mergeCell ref="A3:A4"/>
    <mergeCell ref="B3:B4"/>
    <mergeCell ref="C3:C4"/>
    <mergeCell ref="D3:D4"/>
    <mergeCell ref="E3:G3"/>
    <mergeCell ref="H3:J3"/>
  </mergeCells>
  <printOptions horizontalCentered="1"/>
  <pageMargins left="0.31496062992125984" right="0.11811023622047245" top="0.55118110236220474" bottom="0.35433070866141736" header="0.19685039370078741" footer="0.11811023622047245"/>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Summary</vt:lpstr>
      <vt:lpstr>SCH A</vt:lpstr>
      <vt:lpstr>SCH B</vt:lpstr>
      <vt:lpstr>SCH C</vt:lpstr>
      <vt:lpstr>SCH D</vt:lpstr>
      <vt:lpstr>SCH E</vt:lpstr>
      <vt:lpstr>SCH F</vt:lpstr>
      <vt:lpstr>SCH G</vt:lpstr>
      <vt:lpstr>SCH H</vt:lpstr>
      <vt:lpstr>SCH I</vt:lpstr>
      <vt:lpstr>SCH J</vt:lpstr>
      <vt:lpstr>SCH K</vt:lpstr>
      <vt:lpstr>SCH L</vt:lpstr>
      <vt:lpstr>SCH M</vt:lpstr>
      <vt:lpstr>SCH N</vt:lpstr>
      <vt:lpstr>'SCH A'!Print_Titles</vt:lpstr>
      <vt:lpstr>'SCH B'!Print_Titles</vt:lpstr>
      <vt:lpstr>'SCH C'!Print_Titles</vt:lpstr>
      <vt:lpstr>'SCH D'!Print_Titles</vt:lpstr>
      <vt:lpstr>'SCH E'!Print_Titles</vt:lpstr>
      <vt:lpstr>'SCH F'!Print_Titles</vt:lpstr>
      <vt:lpstr>'SCH G'!Print_Titles</vt:lpstr>
      <vt:lpstr>'SCH H'!Print_Titles</vt:lpstr>
      <vt:lpstr>'SCH I'!Print_Titles</vt:lpstr>
      <vt:lpstr>'SCH J'!Print_Titles</vt:lpstr>
      <vt:lpstr>'SCH K'!Print_Titles</vt:lpstr>
      <vt:lpstr>'SCH L'!Print_Titles</vt:lpstr>
      <vt:lpstr>'SCH M'!Print_Titles</vt:lpstr>
      <vt:lpstr>'SCH 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Nirav Jayswal</cp:lastModifiedBy>
  <cp:lastPrinted>2024-03-13T07:29:21Z</cp:lastPrinted>
  <dcterms:created xsi:type="dcterms:W3CDTF">2023-07-04T09:41:16Z</dcterms:created>
  <dcterms:modified xsi:type="dcterms:W3CDTF">2024-04-26T08:03:36Z</dcterms:modified>
</cp:coreProperties>
</file>